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slicerCaches/slicerCache1.xml" ContentType="application/vnd.ms-excel.slicerCache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Cache/pivotCacheDefinition11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tables/table2.xml" ContentType="application/vnd.openxmlformats-officedocument.spreadsheetml.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5f614603f32461a/Produtor/01 Curso Rápido de Excel/"/>
    </mc:Choice>
  </mc:AlternateContent>
  <xr:revisionPtr revIDLastSave="1703" documentId="13_ncr:1_{767DE168-7368-4944-BB9E-09447F3F1E8B}" xr6:coauthVersionLast="47" xr6:coauthVersionMax="47" xr10:uidLastSave="{DEE0A865-ED50-49DE-B9FA-CAFB9FCB0174}"/>
  <bookViews>
    <workbookView xWindow="-108" yWindow="-108" windowWidth="19416" windowHeight="10416" tabRatio="894" xr2:uid="{0E37A973-D551-448C-8432-A6D67800E500}"/>
  </bookViews>
  <sheets>
    <sheet name="SEÇÃO 9" sheetId="2" r:id="rId1"/>
    <sheet name="Gráfico Dinâmico" sheetId="11" r:id="rId2"/>
    <sheet name="Vários Gráficos" sheetId="12" r:id="rId3"/>
    <sheet name="Dados GPT" sheetId="1" state="hidden" r:id="rId4"/>
    <sheet name="Dados" sheetId="3" r:id="rId5"/>
    <sheet name="Centro de Custo" sheetId="9" r:id="rId6"/>
    <sheet name="Resumo fornecedor" sheetId="5" r:id="rId7"/>
    <sheet name="Cond Pagto" sheetId="10" r:id="rId8"/>
    <sheet name="Pagto Mensal" sheetId="8" r:id="rId9"/>
  </sheets>
  <definedNames>
    <definedName name="_xlcn.WorksheetConnection_SECAO9GRAFICOSDINAMICOS.xlsxFornecedores1" hidden="1">Fornecedores[]</definedName>
    <definedName name="Lista_Fornecedores">OFFSET('Centro de Custo'!$J$2,0,0,COUNTA('Centro de Custo'!$J$2:$J$1000),1)</definedName>
    <definedName name="Nome_Filial">OFFSET('Centro de Custo'!$B$2,0,0,COUNTA('Centro de Custo'!$B$2:$B$1000),1)</definedName>
    <definedName name="SegmentaçãodeDados_Descrição_Custo">#N/A</definedName>
    <definedName name="Timeline_Data_Emissao">#N/A</definedName>
  </definedNames>
  <calcPr calcId="191029"/>
  <pivotCaches>
    <pivotCache cacheId="0" r:id="rId10"/>
    <pivotCache cacheId="1" r:id="rId11"/>
    <pivotCache cacheId="2" r:id="rId12"/>
    <pivotCache cacheId="3" r:id="rId13"/>
  </pivotCaches>
  <extLst>
    <ext xmlns:x14="http://schemas.microsoft.com/office/spreadsheetml/2009/9/main" uri="{876F7934-8845-4945-9796-88D515C7AA90}">
      <x14:pivotCaches>
        <pivotCache cacheId="4" r:id="rId14"/>
      </x14:pivotCaches>
    </ext>
    <ext xmlns:x14="http://schemas.microsoft.com/office/spreadsheetml/2009/9/main" uri="{BBE1A952-AA13-448e-AADC-164F8A28A991}">
      <x14:slicerCaches>
        <x14:slicerCache r:id="rId1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5" r:id="rId16"/>
        <pivotCache cacheId="6" r:id="rId17"/>
        <pivotCache cacheId="7" r:id="rId18"/>
        <pivotCache cacheId="8" r:id="rId19"/>
        <pivotCache cacheId="9" r:id="rId20"/>
      </x15:pivotCaches>
    </ext>
    <ext xmlns:x15="http://schemas.microsoft.com/office/spreadsheetml/2010/11/main" uri="{983426D0-5260-488c-9760-48F4B6AC55F4}">
      <x15:pivotTableReferences>
        <x15:pivotTableReference r:id="rId21"/>
        <x15:pivotTableReference r:id="rId22"/>
        <x15:pivotTableReference r:id="rId23"/>
        <x15:pivotTableReference r:id="rId24"/>
        <x15:pivotTableReference r:id="rId25"/>
      </x15:pivotTableReferences>
    </ext>
    <ext xmlns:x15="http://schemas.microsoft.com/office/spreadsheetml/2010/11/main" uri="{A2CB5862-8E78-49c6-8D9D-AF26E26ADB89}">
      <x15:timelineCachePivotCaches>
        <pivotCache cacheId="10" r:id="rId26"/>
      </x15:timelineCachePivotCaches>
    </ext>
    <ext xmlns:x15="http://schemas.microsoft.com/office/spreadsheetml/2010/11/main" uri="{D0CA8CA8-9F24-4464-BF8E-62219DCF47F9}">
      <x15:timelineCacheRefs>
        <x15:timelineCacheRef r:id="rId27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Fornecedores" name="Fornecedores" connection="WorksheetConnection_SECAO 9 - GRAFICOS DINAMICOS.xlsx!Fornecedores"/>
        </x15:modelTables>
        <x15:extLst>
          <ext xmlns:x16="http://schemas.microsoft.com/office/spreadsheetml/2014/11/main" uri="{9835A34E-60A6-4A7C-AAB8-D5F71C897F49}">
            <x16:modelTimeGroupings>
              <x16:modelTimeGrouping tableName="Fornecedores" columnName="Data Emissao" columnId="Data Emissao">
                <x16:calculatedTimeColumn columnName="Data Emissao (Índice de Mês)" columnId="Data Emissao (Índice de Mês)" contentType="monthsindex" isSelected="1"/>
                <x16:calculatedTimeColumn columnName="Data Emissao (Mês)" columnId="Data Emissao (Mês)" contentType="months" isSelected="1"/>
              </x16:modelTimeGrouping>
              <x16:modelTimeGrouping tableName="Fornecedores" columnName="Data Vencimento" columnId="Data Vencimento">
                <x16:calculatedTimeColumn columnName="Data Vencimento (Ano)" columnId="Data Vencimento (Ano)" contentType="years" isSelected="1"/>
                <x16:calculatedTimeColumn columnName="Data Vencimento (Trimestre)" columnId="Data Vencimento (Trimestre)" contentType="quarters" isSelected="1"/>
                <x16:calculatedTimeColumn columnName="Data Vencimento (Índice de Mês)" columnId="Data Vencimento (Índice de Mês)" contentType="monthsindex" isSelected="1"/>
                <x16:calculatedTimeColumn columnName="Data Vencimento (Mês)" columnId="Data Vencimento (Mê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" i="3" l="1"/>
  <c r="H105" i="3" s="1"/>
  <c r="I105" i="3"/>
  <c r="J105" i="3" s="1"/>
  <c r="K105" i="3"/>
  <c r="L105" i="3"/>
  <c r="L104" i="3"/>
  <c r="I104" i="3"/>
  <c r="J104" i="3" s="1"/>
  <c r="G104" i="3"/>
  <c r="H104" i="3" s="1"/>
  <c r="L103" i="3"/>
  <c r="I103" i="3"/>
  <c r="J103" i="3" s="1"/>
  <c r="G103" i="3"/>
  <c r="H103" i="3" s="1"/>
  <c r="H98" i="3"/>
  <c r="K6" i="3"/>
  <c r="G35" i="3"/>
  <c r="H35" i="3" s="1"/>
  <c r="G25" i="3"/>
  <c r="H25" i="3" s="1"/>
  <c r="G63" i="3"/>
  <c r="H63" i="3" s="1"/>
  <c r="G16" i="3"/>
  <c r="H16" i="3" s="1"/>
  <c r="K50" i="3"/>
  <c r="K42" i="3"/>
  <c r="G85" i="3"/>
  <c r="H85" i="3" s="1"/>
  <c r="G38" i="3"/>
  <c r="H38" i="3" s="1"/>
  <c r="G50" i="3"/>
  <c r="H50" i="3" s="1"/>
  <c r="G26" i="3"/>
  <c r="H26" i="3" s="1"/>
  <c r="G66" i="3"/>
  <c r="H66" i="3" s="1"/>
  <c r="G12" i="3"/>
  <c r="H12" i="3" s="1"/>
  <c r="G43" i="3"/>
  <c r="H43" i="3" s="1"/>
  <c r="G48" i="3"/>
  <c r="H48" i="3" s="1"/>
  <c r="G46" i="3"/>
  <c r="H46" i="3" s="1"/>
  <c r="G6" i="3"/>
  <c r="H6" i="3" s="1"/>
  <c r="G95" i="3"/>
  <c r="H95" i="3" s="1"/>
  <c r="G7" i="3"/>
  <c r="H7" i="3" s="1"/>
  <c r="G37" i="3"/>
  <c r="H37" i="3" s="1"/>
  <c r="G47" i="3"/>
  <c r="H47" i="3" s="1"/>
  <c r="G18" i="3"/>
  <c r="H18" i="3" s="1"/>
  <c r="G41" i="3"/>
  <c r="H41" i="3" s="1"/>
  <c r="G88" i="3"/>
  <c r="H88" i="3" s="1"/>
  <c r="G54" i="3"/>
  <c r="H54" i="3" s="1"/>
  <c r="G13" i="3"/>
  <c r="H13" i="3" s="1"/>
  <c r="G102" i="3"/>
  <c r="H102" i="3" s="1"/>
  <c r="G74" i="3"/>
  <c r="H74" i="3" s="1"/>
  <c r="G81" i="3"/>
  <c r="H81" i="3" s="1"/>
  <c r="G77" i="3"/>
  <c r="H77" i="3" s="1"/>
  <c r="G87" i="3"/>
  <c r="H87" i="3" s="1"/>
  <c r="G100" i="3"/>
  <c r="H100" i="3" s="1"/>
  <c r="G61" i="3"/>
  <c r="H61" i="3" s="1"/>
  <c r="G78" i="3"/>
  <c r="H78" i="3" s="1"/>
  <c r="G65" i="3"/>
  <c r="H65" i="3" s="1"/>
  <c r="G36" i="3"/>
  <c r="H36" i="3" s="1"/>
  <c r="G93" i="3"/>
  <c r="H93" i="3" s="1"/>
  <c r="G58" i="3"/>
  <c r="H58" i="3" s="1"/>
  <c r="G96" i="3"/>
  <c r="H96" i="3" s="1"/>
  <c r="G9" i="3"/>
  <c r="H9" i="3" s="1"/>
  <c r="G5" i="3"/>
  <c r="H5" i="3" s="1"/>
  <c r="G19" i="3"/>
  <c r="H19" i="3" s="1"/>
  <c r="G33" i="3"/>
  <c r="H33" i="3" s="1"/>
  <c r="G24" i="3"/>
  <c r="H24" i="3" s="1"/>
  <c r="G86" i="3"/>
  <c r="H86" i="3" s="1"/>
  <c r="G57" i="3"/>
  <c r="H57" i="3" s="1"/>
  <c r="G28" i="3"/>
  <c r="H28" i="3" s="1"/>
  <c r="G2" i="3"/>
  <c r="H2" i="3" s="1"/>
  <c r="G51" i="3"/>
  <c r="H51" i="3" s="1"/>
  <c r="G76" i="3"/>
  <c r="H76" i="3" s="1"/>
  <c r="G40" i="3"/>
  <c r="H40" i="3" s="1"/>
  <c r="G72" i="3"/>
  <c r="H72" i="3" s="1"/>
  <c r="G90" i="3"/>
  <c r="H90" i="3" s="1"/>
  <c r="G83" i="3"/>
  <c r="H83" i="3" s="1"/>
  <c r="G101" i="3"/>
  <c r="H101" i="3" s="1"/>
  <c r="G34" i="3"/>
  <c r="H34" i="3" s="1"/>
  <c r="G17" i="3"/>
  <c r="H17" i="3" s="1"/>
  <c r="G15" i="3"/>
  <c r="H15" i="3" s="1"/>
  <c r="G94" i="3"/>
  <c r="H94" i="3" s="1"/>
  <c r="G89" i="3"/>
  <c r="H89" i="3" s="1"/>
  <c r="G60" i="3"/>
  <c r="H60" i="3" s="1"/>
  <c r="G69" i="3"/>
  <c r="H69" i="3" s="1"/>
  <c r="G64" i="3"/>
  <c r="H64" i="3" s="1"/>
  <c r="G10" i="3"/>
  <c r="H10" i="3" s="1"/>
  <c r="G71" i="3"/>
  <c r="H71" i="3" s="1"/>
  <c r="G42" i="3"/>
  <c r="H42" i="3" s="1"/>
  <c r="G62" i="3"/>
  <c r="H62" i="3" s="1"/>
  <c r="G3" i="3"/>
  <c r="H3" i="3" s="1"/>
  <c r="G82" i="3"/>
  <c r="H82" i="3" s="1"/>
  <c r="G11" i="3"/>
  <c r="H11" i="3" s="1"/>
  <c r="G68" i="3"/>
  <c r="H68" i="3" s="1"/>
  <c r="G32" i="3"/>
  <c r="H32" i="3" s="1"/>
  <c r="G55" i="3"/>
  <c r="H55" i="3" s="1"/>
  <c r="G92" i="3"/>
  <c r="H92" i="3" s="1"/>
  <c r="G21" i="3"/>
  <c r="H21" i="3" s="1"/>
  <c r="G23" i="3"/>
  <c r="H23" i="3" s="1"/>
  <c r="G4" i="3"/>
  <c r="H4" i="3" s="1"/>
  <c r="G99" i="3"/>
  <c r="H99" i="3" s="1"/>
  <c r="G80" i="3"/>
  <c r="H80" i="3" s="1"/>
  <c r="G44" i="3"/>
  <c r="H44" i="3" s="1"/>
  <c r="G31" i="3"/>
  <c r="H31" i="3" s="1"/>
  <c r="G49" i="3"/>
  <c r="H49" i="3" s="1"/>
  <c r="G75" i="3"/>
  <c r="H75" i="3" s="1"/>
  <c r="G91" i="3"/>
  <c r="H91" i="3" s="1"/>
  <c r="G59" i="3"/>
  <c r="H59" i="3" s="1"/>
  <c r="G14" i="3"/>
  <c r="H14" i="3" s="1"/>
  <c r="G39" i="3"/>
  <c r="H39" i="3" s="1"/>
  <c r="G27" i="3"/>
  <c r="H27" i="3" s="1"/>
  <c r="G84" i="3"/>
  <c r="H84" i="3" s="1"/>
  <c r="G97" i="3"/>
  <c r="H97" i="3" s="1"/>
  <c r="G67" i="3"/>
  <c r="H67" i="3" s="1"/>
  <c r="G79" i="3"/>
  <c r="H79" i="3" s="1"/>
  <c r="G56" i="3"/>
  <c r="H56" i="3" s="1"/>
  <c r="G8" i="3"/>
  <c r="H8" i="3" s="1"/>
  <c r="G22" i="3"/>
  <c r="H22" i="3" s="1"/>
  <c r="G30" i="3"/>
  <c r="H30" i="3" s="1"/>
  <c r="G29" i="3"/>
  <c r="H29" i="3" s="1"/>
  <c r="G70" i="3"/>
  <c r="H70" i="3" s="1"/>
  <c r="G20" i="3"/>
  <c r="H20" i="3" s="1"/>
  <c r="G52" i="3"/>
  <c r="H52" i="3" s="1"/>
  <c r="G73" i="3"/>
  <c r="H73" i="3" s="1"/>
  <c r="G45" i="3"/>
  <c r="H45" i="3" s="1"/>
  <c r="G53" i="3"/>
  <c r="H53" i="3" s="1"/>
  <c r="K98" i="3"/>
  <c r="K35" i="3"/>
  <c r="K85" i="3"/>
  <c r="K38" i="3"/>
  <c r="K16" i="3"/>
  <c r="K25" i="3"/>
  <c r="K26" i="3"/>
  <c r="K66" i="3"/>
  <c r="K12" i="3"/>
  <c r="K43" i="3"/>
  <c r="K48" i="3"/>
  <c r="K63" i="3"/>
  <c r="K46" i="3"/>
  <c r="K95" i="3"/>
  <c r="K7" i="3"/>
  <c r="K37" i="3"/>
  <c r="K47" i="3"/>
  <c r="K18" i="3"/>
  <c r="K41" i="3"/>
  <c r="K88" i="3"/>
  <c r="K54" i="3"/>
  <c r="K13" i="3"/>
  <c r="K102" i="3"/>
  <c r="K74" i="3"/>
  <c r="K81" i="3"/>
  <c r="K77" i="3"/>
  <c r="K87" i="3"/>
  <c r="K100" i="3"/>
  <c r="K61" i="3"/>
  <c r="K78" i="3"/>
  <c r="K65" i="3"/>
  <c r="K36" i="3"/>
  <c r="K93" i="3"/>
  <c r="K58" i="3"/>
  <c r="K96" i="3"/>
  <c r="K9" i="3"/>
  <c r="K5" i="3"/>
  <c r="K19" i="3"/>
  <c r="K33" i="3"/>
  <c r="K24" i="3"/>
  <c r="K86" i="3"/>
  <c r="K57" i="3"/>
  <c r="K28" i="3"/>
  <c r="K2" i="3"/>
  <c r="K51" i="3"/>
  <c r="K76" i="3"/>
  <c r="K40" i="3"/>
  <c r="K72" i="3"/>
  <c r="K90" i="3"/>
  <c r="K83" i="3"/>
  <c r="K101" i="3"/>
  <c r="K34" i="3"/>
  <c r="K17" i="3"/>
  <c r="K15" i="3"/>
  <c r="K94" i="3"/>
  <c r="K89" i="3"/>
  <c r="K60" i="3"/>
  <c r="K69" i="3"/>
  <c r="K64" i="3"/>
  <c r="K10" i="3"/>
  <c r="K71" i="3"/>
  <c r="K62" i="3"/>
  <c r="K3" i="3"/>
  <c r="K82" i="3"/>
  <c r="K11" i="3"/>
  <c r="K68" i="3"/>
  <c r="K32" i="3"/>
  <c r="K55" i="3"/>
  <c r="K92" i="3"/>
  <c r="K21" i="3"/>
  <c r="K23" i="3"/>
  <c r="K4" i="3"/>
  <c r="K99" i="3"/>
  <c r="K80" i="3"/>
  <c r="K44" i="3"/>
  <c r="K31" i="3"/>
  <c r="K49" i="3"/>
  <c r="K75" i="3"/>
  <c r="K91" i="3"/>
  <c r="K59" i="3"/>
  <c r="K14" i="3"/>
  <c r="K39" i="3"/>
  <c r="K27" i="3"/>
  <c r="K84" i="3"/>
  <c r="K97" i="3"/>
  <c r="K67" i="3"/>
  <c r="K79" i="3"/>
  <c r="K56" i="3"/>
  <c r="K8" i="3"/>
  <c r="K22" i="3"/>
  <c r="K30" i="3"/>
  <c r="K29" i="3"/>
  <c r="K70" i="3"/>
  <c r="K20" i="3"/>
  <c r="K52" i="3"/>
  <c r="K73" i="3"/>
  <c r="K45" i="3"/>
  <c r="K53" i="3"/>
  <c r="I98" i="3"/>
  <c r="J98" i="3" s="1"/>
  <c r="I35" i="3"/>
  <c r="J35" i="3" s="1"/>
  <c r="I85" i="3"/>
  <c r="J85" i="3" s="1"/>
  <c r="I38" i="3"/>
  <c r="J38" i="3" s="1"/>
  <c r="I50" i="3"/>
  <c r="J50" i="3" s="1"/>
  <c r="I16" i="3"/>
  <c r="J16" i="3" s="1"/>
  <c r="I25" i="3"/>
  <c r="J25" i="3" s="1"/>
  <c r="I26" i="3"/>
  <c r="J26" i="3" s="1"/>
  <c r="I66" i="3"/>
  <c r="J66" i="3" s="1"/>
  <c r="I12" i="3"/>
  <c r="J12" i="3" s="1"/>
  <c r="I43" i="3"/>
  <c r="J43" i="3" s="1"/>
  <c r="I48" i="3"/>
  <c r="J48" i="3" s="1"/>
  <c r="I63" i="3"/>
  <c r="J63" i="3" s="1"/>
  <c r="I46" i="3"/>
  <c r="J46" i="3" s="1"/>
  <c r="I6" i="3"/>
  <c r="J6" i="3" s="1"/>
  <c r="I95" i="3"/>
  <c r="J95" i="3" s="1"/>
  <c r="I7" i="3"/>
  <c r="J7" i="3" s="1"/>
  <c r="I37" i="3"/>
  <c r="J37" i="3" s="1"/>
  <c r="I47" i="3"/>
  <c r="J47" i="3" s="1"/>
  <c r="I18" i="3"/>
  <c r="J18" i="3" s="1"/>
  <c r="I41" i="3"/>
  <c r="J41" i="3" s="1"/>
  <c r="I88" i="3"/>
  <c r="J88" i="3" s="1"/>
  <c r="I54" i="3"/>
  <c r="J54" i="3" s="1"/>
  <c r="I13" i="3"/>
  <c r="J13" i="3" s="1"/>
  <c r="I102" i="3"/>
  <c r="J102" i="3" s="1"/>
  <c r="I74" i="3"/>
  <c r="J74" i="3" s="1"/>
  <c r="I81" i="3"/>
  <c r="J81" i="3" s="1"/>
  <c r="I77" i="3"/>
  <c r="J77" i="3" s="1"/>
  <c r="I87" i="3"/>
  <c r="J87" i="3" s="1"/>
  <c r="I100" i="3"/>
  <c r="J100" i="3" s="1"/>
  <c r="I61" i="3"/>
  <c r="J61" i="3" s="1"/>
  <c r="I78" i="3"/>
  <c r="J78" i="3" s="1"/>
  <c r="I65" i="3"/>
  <c r="J65" i="3" s="1"/>
  <c r="I36" i="3"/>
  <c r="J36" i="3" s="1"/>
  <c r="I93" i="3"/>
  <c r="J93" i="3" s="1"/>
  <c r="I58" i="3"/>
  <c r="J58" i="3" s="1"/>
  <c r="I96" i="3"/>
  <c r="J96" i="3" s="1"/>
  <c r="I9" i="3"/>
  <c r="J9" i="3" s="1"/>
  <c r="I5" i="3"/>
  <c r="J5" i="3" s="1"/>
  <c r="I19" i="3"/>
  <c r="J19" i="3" s="1"/>
  <c r="I33" i="3"/>
  <c r="J33" i="3" s="1"/>
  <c r="I24" i="3"/>
  <c r="J24" i="3" s="1"/>
  <c r="I86" i="3"/>
  <c r="J86" i="3" s="1"/>
  <c r="I57" i="3"/>
  <c r="J57" i="3" s="1"/>
  <c r="I28" i="3"/>
  <c r="J28" i="3" s="1"/>
  <c r="I2" i="3"/>
  <c r="J2" i="3" s="1"/>
  <c r="I51" i="3"/>
  <c r="J51" i="3" s="1"/>
  <c r="I76" i="3"/>
  <c r="J76" i="3" s="1"/>
  <c r="I40" i="3"/>
  <c r="J40" i="3" s="1"/>
  <c r="I72" i="3"/>
  <c r="J72" i="3" s="1"/>
  <c r="I90" i="3"/>
  <c r="J90" i="3" s="1"/>
  <c r="I83" i="3"/>
  <c r="J83" i="3" s="1"/>
  <c r="I101" i="3"/>
  <c r="J101" i="3" s="1"/>
  <c r="I34" i="3"/>
  <c r="J34" i="3" s="1"/>
  <c r="I17" i="3"/>
  <c r="J17" i="3" s="1"/>
  <c r="I15" i="3"/>
  <c r="J15" i="3" s="1"/>
  <c r="I94" i="3"/>
  <c r="J94" i="3" s="1"/>
  <c r="I89" i="3"/>
  <c r="J89" i="3" s="1"/>
  <c r="I60" i="3"/>
  <c r="J60" i="3" s="1"/>
  <c r="I69" i="3"/>
  <c r="J69" i="3" s="1"/>
  <c r="I64" i="3"/>
  <c r="J64" i="3" s="1"/>
  <c r="I10" i="3"/>
  <c r="J10" i="3" s="1"/>
  <c r="I71" i="3"/>
  <c r="J71" i="3" s="1"/>
  <c r="I42" i="3"/>
  <c r="J42" i="3" s="1"/>
  <c r="I62" i="3"/>
  <c r="J62" i="3" s="1"/>
  <c r="I3" i="3"/>
  <c r="J3" i="3" s="1"/>
  <c r="I82" i="3"/>
  <c r="J82" i="3" s="1"/>
  <c r="I11" i="3"/>
  <c r="J11" i="3" s="1"/>
  <c r="I68" i="3"/>
  <c r="J68" i="3" s="1"/>
  <c r="I32" i="3"/>
  <c r="J32" i="3" s="1"/>
  <c r="I55" i="3"/>
  <c r="J55" i="3" s="1"/>
  <c r="I92" i="3"/>
  <c r="J92" i="3" s="1"/>
  <c r="I21" i="3"/>
  <c r="J21" i="3" s="1"/>
  <c r="I23" i="3"/>
  <c r="J23" i="3" s="1"/>
  <c r="I4" i="3"/>
  <c r="J4" i="3" s="1"/>
  <c r="I99" i="3"/>
  <c r="J99" i="3" s="1"/>
  <c r="I80" i="3"/>
  <c r="J80" i="3" s="1"/>
  <c r="I44" i="3"/>
  <c r="J44" i="3" s="1"/>
  <c r="I31" i="3"/>
  <c r="J31" i="3" s="1"/>
  <c r="I49" i="3"/>
  <c r="J49" i="3" s="1"/>
  <c r="I75" i="3"/>
  <c r="J75" i="3" s="1"/>
  <c r="I91" i="3"/>
  <c r="J91" i="3" s="1"/>
  <c r="I59" i="3"/>
  <c r="J59" i="3" s="1"/>
  <c r="I14" i="3"/>
  <c r="J14" i="3" s="1"/>
  <c r="I39" i="3"/>
  <c r="J39" i="3" s="1"/>
  <c r="I27" i="3"/>
  <c r="J27" i="3" s="1"/>
  <c r="I84" i="3"/>
  <c r="J84" i="3" s="1"/>
  <c r="I97" i="3"/>
  <c r="J97" i="3" s="1"/>
  <c r="I67" i="3"/>
  <c r="J67" i="3" s="1"/>
  <c r="I79" i="3"/>
  <c r="J79" i="3" s="1"/>
  <c r="I56" i="3"/>
  <c r="J56" i="3" s="1"/>
  <c r="I8" i="3"/>
  <c r="J8" i="3" s="1"/>
  <c r="I22" i="3"/>
  <c r="J22" i="3" s="1"/>
  <c r="I30" i="3"/>
  <c r="J30" i="3" s="1"/>
  <c r="I29" i="3"/>
  <c r="J29" i="3" s="1"/>
  <c r="I70" i="3"/>
  <c r="J70" i="3" s="1"/>
  <c r="I20" i="3"/>
  <c r="J20" i="3" s="1"/>
  <c r="I52" i="3"/>
  <c r="J52" i="3" s="1"/>
  <c r="I73" i="3"/>
  <c r="J73" i="3" s="1"/>
  <c r="I45" i="3"/>
  <c r="J45" i="3" s="1"/>
  <c r="I53" i="3"/>
  <c r="J53" i="3" s="1"/>
  <c r="L98" i="3"/>
  <c r="L35" i="3"/>
  <c r="L85" i="3"/>
  <c r="L38" i="3"/>
  <c r="L50" i="3"/>
  <c r="L16" i="3"/>
  <c r="L25" i="3"/>
  <c r="L26" i="3"/>
  <c r="L66" i="3"/>
  <c r="L12" i="3"/>
  <c r="L43" i="3"/>
  <c r="L48" i="3"/>
  <c r="L63" i="3"/>
  <c r="L46" i="3"/>
  <c r="L6" i="3"/>
  <c r="L95" i="3"/>
  <c r="L7" i="3"/>
  <c r="L37" i="3"/>
  <c r="L47" i="3"/>
  <c r="L18" i="3"/>
  <c r="L41" i="3"/>
  <c r="L88" i="3"/>
  <c r="L54" i="3"/>
  <c r="L13" i="3"/>
  <c r="L102" i="3"/>
  <c r="L74" i="3"/>
  <c r="L81" i="3"/>
  <c r="L77" i="3"/>
  <c r="L87" i="3"/>
  <c r="L100" i="3"/>
  <c r="L61" i="3"/>
  <c r="L78" i="3"/>
  <c r="L65" i="3"/>
  <c r="L36" i="3"/>
  <c r="L93" i="3"/>
  <c r="L58" i="3"/>
  <c r="L96" i="3"/>
  <c r="L9" i="3"/>
  <c r="L5" i="3"/>
  <c r="L19" i="3"/>
  <c r="L33" i="3"/>
  <c r="L24" i="3"/>
  <c r="L86" i="3"/>
  <c r="L57" i="3"/>
  <c r="L28" i="3"/>
  <c r="L2" i="3"/>
  <c r="L51" i="3"/>
  <c r="L76" i="3"/>
  <c r="L40" i="3"/>
  <c r="L72" i="3"/>
  <c r="L90" i="3"/>
  <c r="L83" i="3"/>
  <c r="L101" i="3"/>
  <c r="L34" i="3"/>
  <c r="L17" i="3"/>
  <c r="L15" i="3"/>
  <c r="L94" i="3"/>
  <c r="L89" i="3"/>
  <c r="L60" i="3"/>
  <c r="L69" i="3"/>
  <c r="L64" i="3"/>
  <c r="L10" i="3"/>
  <c r="L71" i="3"/>
  <c r="L42" i="3"/>
  <c r="L62" i="3"/>
  <c r="L3" i="3"/>
  <c r="L82" i="3"/>
  <c r="L11" i="3"/>
  <c r="L68" i="3"/>
  <c r="L32" i="3"/>
  <c r="L55" i="3"/>
  <c r="L92" i="3"/>
  <c r="L21" i="3"/>
  <c r="L23" i="3"/>
  <c r="L4" i="3"/>
  <c r="L99" i="3"/>
  <c r="L80" i="3"/>
  <c r="L44" i="3"/>
  <c r="L31" i="3"/>
  <c r="L49" i="3"/>
  <c r="L75" i="3"/>
  <c r="L91" i="3"/>
  <c r="L59" i="3"/>
  <c r="L14" i="3"/>
  <c r="L39" i="3"/>
  <c r="L27" i="3"/>
  <c r="L84" i="3"/>
  <c r="L97" i="3"/>
  <c r="L67" i="3"/>
  <c r="L79" i="3"/>
  <c r="L56" i="3"/>
  <c r="L8" i="3"/>
  <c r="L22" i="3"/>
  <c r="L30" i="3"/>
  <c r="L29" i="3"/>
  <c r="L70" i="3"/>
  <c r="L20" i="3"/>
  <c r="L52" i="3"/>
  <c r="L73" i="3"/>
  <c r="L45" i="3"/>
  <c r="L53" i="3"/>
  <c r="K104" i="3" l="1"/>
  <c r="K10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4431E81-8089-4F1D-AF33-3E8D12693008}" keepAlive="1" name="ThisWorkbookDataModel" description="Modelo de Dados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7713C3A-65BF-42A4-B4E8-50B578ACB2B4}" name="WorksheetConnection_SECAO 9 - GRAFICOS DINAMICOS.xlsx!Fornecedores" type="102" refreshedVersion="8" minRefreshableVersion="5">
    <extLst>
      <ext xmlns:x15="http://schemas.microsoft.com/office/spreadsheetml/2010/11/main" uri="{DE250136-89BD-433C-8126-D09CA5730AF9}">
        <x15:connection id="Fornecedores">
          <x15:rangePr sourceName="_xlcn.WorksheetConnection_SECAO9GRAFICOSDINAMICOS.xlsxFornecedores1"/>
        </x15:connection>
      </ext>
    </extLst>
  </connection>
</connections>
</file>

<file path=xl/sharedStrings.xml><?xml version="1.0" encoding="utf-8"?>
<sst xmlns="http://schemas.openxmlformats.org/spreadsheetml/2006/main" count="662" uniqueCount="436">
  <si>
    <t>100010,494268,07/02/2024,Silva e Silva Ltda.,5075.63,07/04/2024</t>
  </si>
  <si>
    <t>100011,878504,02/03/2024,Moraes de Almeida S.A.,7524.39,31/05/2024</t>
  </si>
  <si>
    <t>100012,793720,19/10/2024,Nascimento Monteiro Ltda.,2107.94,18/12/2024</t>
  </si>
  <si>
    <t>100013,639630,27/07/2024,Nascimento Monteiro Ltda.,3570.02,26/08/2024</t>
  </si>
  <si>
    <t>100014,18539,23/01/2024,Fogaça e Filhos Ltda.,5035.65,23/03/2024</t>
  </si>
  <si>
    <t>100015,911717,26/07/2024,Sales Cardoso Ltda.,4159.67,25/08/2024</t>
  </si>
  <si>
    <t>100016,227876,25/02/2024,Gomes e Almeida Ltda.,2938.5,25/05/2024</t>
  </si>
  <si>
    <t>100017,777855,01/04/2024,Jesus Aragão Ltda.,4986.38,30/06/2024</t>
  </si>
  <si>
    <t>100018,550346,30/11/2024,Jesus Aragão Ltda.,1145.51,28/02/2025</t>
  </si>
  <si>
    <t>100019,839993,28/08/2024,Cardoso Lima e Filhos Ltda.,411.82,26/11/2024</t>
  </si>
  <si>
    <t>100020,325837,06/10/2024,Moraes de Almeida S.A.,7408.98,04/01/2025</t>
  </si>
  <si>
    <t>100021,693467,30/08/2024,Nogueira e Filhos Ltda.,6225.0,28/11/2024</t>
  </si>
  <si>
    <t>100022,333309,04/04/2024,Monteiro e Cunha S.A.,6115.38,03/07/2024</t>
  </si>
  <si>
    <t>100023,302867,24/02/2024,Lima Oliveira S.A.,8165.12,25/03/2024</t>
  </si>
  <si>
    <t>100024,643964,04/01/2024,da Cunha Monteiro Ltda.,3321.24,03/04/2024</t>
  </si>
  <si>
    <t>100025,591649,23/11/2024,Gomes e Almeida Ltda.,7129.59,23/12/2024</t>
  </si>
  <si>
    <t>100026,475495,22/05/2024,Silva e Silva Ltda.,3076.97,21/07/2024</t>
  </si>
  <si>
    <t>100027,683027,28/12/2024,Nogueira e Filhos Ltda.,4169.18,27/01/2025</t>
  </si>
  <si>
    <t>100028,371490,14/12/2024,Moreira Lima S.A.,865.85,13/01/2025</t>
  </si>
  <si>
    <t>100029,586630,12/11/2024,Jesus Aragão Ltda.,2948.73,12/12/2024</t>
  </si>
  <si>
    <t>100030,177815,14/09/2024,Jesus Aragão Ltda.,9234.96,13/11/2024</t>
  </si>
  <si>
    <t>100031,174146,03/05/2024,Nogueira e Filhos Ltda.,2514.27,02/07/2024</t>
  </si>
  <si>
    <t>100032,307354,26/05/2024,da Cunha Monteiro Ltda.,1460.39,24/08/2024</t>
  </si>
  <si>
    <t>100033,899846,20/01/2024,Jesus Cunha Ltda.,9964.36,19/02/2024</t>
  </si>
  <si>
    <t>100034,76446,21/03/2024,Sales Cardoso Ltda.,3101.64,19/06/2024</t>
  </si>
  <si>
    <t>100035,538161,15/04/2024,Jesus Aragão Ltda.,2265.39,15/05/2024</t>
  </si>
  <si>
    <t>100036,910242,21/01/2024,Almeida e Santos Ltda.,1570.01,21/03/2024</t>
  </si>
  <si>
    <t>100037,145513,20/11/2024,Sales de Souza Ltda.,3458.68,20/12/2024</t>
  </si>
  <si>
    <t>100038,131719,01/05/2024,Fogaça e Filhos Ltda.,1106.95,30/07/2024</t>
  </si>
  <si>
    <t>100039,828496,26/04/2024,Moraes da Silva EI,6442.08,25/05/2024</t>
  </si>
  <si>
    <t>100040,539043,07/09/2024,Cardoso Lima e Filhos Ltda.,1836.06,06/10/2024</t>
  </si>
  <si>
    <t>100041,221735,14/03/2024,Sales de Souza Ltda.,3944.19,13/04/2024</t>
  </si>
  <si>
    <t>100042,604951,12/09/2024,Fernandes e Costa Ltda.,1471.75,11/12/2024</t>
  </si>
  <si>
    <t>100043,515109,24/12/2024,Gomes e Almeida Ltda.,5017.32,22/03/2025</t>
  </si>
  <si>
    <t>100044,780051,04/02/2024,Monteiro e Cunha S.A.,740.91,04/05/2024</t>
  </si>
  <si>
    <t>100045,587516,19/04/2024,Fogaça e Filhos Ltda.,3520.69,18/05/2024</t>
  </si>
  <si>
    <t>100046,734725,23/01/2024,Moraes de Almeida S.A.,842.88,23/04/2024</t>
  </si>
  <si>
    <t>100047,540180,13/11/2024,Cardoso Lima e Filhos Ltda.,4456.8,12/12/2024</t>
  </si>
  <si>
    <t>100048,800273,21/02/2024,Gomes e Almeida Ltda.,7585.01,21/03/2024</t>
  </si>
  <si>
    <t>100049,354973,30/04/2024,Monteiro e Cunha S.A.,3016.21,29/07/2024</t>
  </si>
  <si>
    <t>100050,370961,04/03/2024,Lima Oliveira S.A.,3330.5,02/06/2024</t>
  </si>
  <si>
    <t>100051,865032,13/12/2024,Moreira Lima S.A.,7125.43,11/03/2025</t>
  </si>
  <si>
    <t>100052,352535,27/12/2024,Monteiro e Cunha S.A.,2433.61,25/03/2025</t>
  </si>
  <si>
    <t>100053,320063,28/02/2024,Silva e Silva Ltda.,339.83,28/05/2024</t>
  </si>
  <si>
    <t>100054,644609,25/10/2024,Lima Oliveira S.A.,2355.63,24/11/2024</t>
  </si>
  <si>
    <t>100055,228179,02/12/2024,Monteiro e Cunha S.A.,6007.12,01/01/2025</t>
  </si>
  <si>
    <t>100056,383291,20/05/2024,da Cunha Monteiro Ltda.,7383.73,19/07/2024</t>
  </si>
  <si>
    <t>100057,339940,21/05/2024,Gomes e Almeida Ltda.,5853.96,20/06/2024</t>
  </si>
  <si>
    <t>100058,548102,16/09/2024,Fernandes e Costa Ltda.,6148.4,15/12/2024</t>
  </si>
  <si>
    <t>100059,401176,10/06/2024,Monteiro e Cunha S.A.,2070.96,08/09/2024</t>
  </si>
  <si>
    <t>100060,469046,09/06/2024,Fogaça e Filhos Ltda.,105.74,14/06/2024</t>
  </si>
  <si>
    <t>100061,371750,09/07/2024,Gomes e Almeida Ltda.,8328.39,07/10/2024</t>
  </si>
  <si>
    <t>100062,53871,31/01/2024,Nogueira e Filhos Ltda.,7149.58,30/04/2024</t>
  </si>
  <si>
    <t>100063,454264,20/06/2024,Moraes da Silva EI,3858.48,18/09/2024</t>
  </si>
  <si>
    <t>100064,547741,20/04/2024,Monteiro e Cunha S.A.,2637.12,19/06/2024</t>
  </si>
  <si>
    <t>100065,40573,05/01/2024,Fogaça e Filhos Ltda.,8695.34,04/04/2024</t>
  </si>
  <si>
    <t>100066,28764,01/10/2024,Souza de Souza Ltda.,1040.31,30/12/2024</t>
  </si>
  <si>
    <t>100067,528801,25/09/2024,Sales de Souza Ltda.,4451.12,25/10/2024</t>
  </si>
  <si>
    <t>100068,159232,16/08/2024,Moraes da Silva EI,2606.91,15/09/2024</t>
  </si>
  <si>
    <t>100069,505393,29/11/2024,Cardoso Lima e Filhos Ltda.,6193.43,27/02/2025</t>
  </si>
  <si>
    <t>100070,18078,24/06/2024,Fogaça e Filhos Ltda.,995.97,22/09/2024</t>
  </si>
  <si>
    <t>100071,655925,05/06/2024,Moraes da Silva EI,2036.41,04/08/2024</t>
  </si>
  <si>
    <t>100072,268237,19/12/2024,Souza de Souza Ltda.,1575.05,19/03/2025</t>
  </si>
  <si>
    <t>AULA</t>
  </si>
  <si>
    <t>100073,798986,04/05/2024,Monteiro e Cunha S.A.,9581.03,03/06/2024</t>
  </si>
  <si>
    <t>ID,Nota Fiscal,Data Emissao,Nome Fornecedor,Valor,Data Vencimento</t>
  </si>
  <si>
    <t>100000,669799,27/04/2024,Jesus Aragão Ltda.,8752.41,26/07/2024</t>
  </si>
  <si>
    <t>100001,98428,16/08/2024,Nascimento,1042.97,15/10/2024</t>
  </si>
  <si>
    <t>100002,816937,01/11/2024,Moreira Lima S.A.,1297.11,01/12/2024</t>
  </si>
  <si>
    <t>100003,681918,29/04/2024,Moraes - EI,8804.24,28/06/2024</t>
  </si>
  <si>
    <t>100004,285154,04/02/2024,Sales Cardoso Ltda.,9242.95,04/05/2024</t>
  </si>
  <si>
    <t>100005,526705,10/04/2024,Sales,5583.84,10/05/2024</t>
  </si>
  <si>
    <t>100006,775217,03/10/2024,Moraes,7577.05,01/01/2025</t>
  </si>
  <si>
    <t>100007,19567,27/05/2024,da Cunha Monteiro Ltda.,5827.81,26/06/2024</t>
  </si>
  <si>
    <t>100008,302253,22/07/2024,Fogaça,6421.28,20/09/2024</t>
  </si>
  <si>
    <t>100009,660685,23/08/2024,Jesus Cunha Ltda.,8616.41,22/10/2024</t>
  </si>
  <si>
    <t>100074,964821301,13/11/2024,Best Solutions Agency,9309.68,13/12/2024</t>
  </si>
  <si>
    <t>100075,155168495,29/06/2024,Innovative Tech Ventures,7857.95,29/07/2024</t>
  </si>
  <si>
    <t>100076,392458122,06/05/2024,Future Vision Enterprises,1265.38,06/06/2024</t>
  </si>
  <si>
    <t>100077,307641958,17/03/2024,Strategic Growth Partners,4782.65,17/06/2024</t>
  </si>
  <si>
    <t>100078,476832019,30/10/2024,Blue Horizon Innovations,5638.25,30/12/2024</t>
  </si>
  <si>
    <t>100079,150389624,09/11/2024,Next Generation Technologies,3928.74,09/12/2024</t>
  </si>
  <si>
    <t>100080,236417583,04/04/2024,Dynamic Solutions Group,7102.47,04/06/2024</t>
  </si>
  <si>
    <t>100081,847362910,20/08/2024,Global Impact Services,5317.86,20/10/2024</t>
  </si>
  <si>
    <t>100082,694523108,15/07/2024,Advanced Business Consultants,2635.99,15/08/2024</t>
  </si>
  <si>
    <t>100083,153279506,25/09/2024,Proactive Management Inc.,8223.53,25/12/2024</t>
  </si>
  <si>
    <t>100084,532107849,23/01/2024,Comprehensive Support Services,6405.14,23/02/2024</t>
  </si>
  <si>
    <t>100085,716384201,12/05/2024,Optimal Solutions Network,9437.28,12/07/2024</t>
  </si>
  <si>
    <t>100086,293857164,09/03/2024,Empowerment Consulting Group,4186.35,09/06/2024</t>
  </si>
  <si>
    <t>100087,468215903,26/02/2024,Innovative Solutions Worldwide,1739.46,26/05/2024</t>
  </si>
  <si>
    <t>100088,720489315,03/06/2024,Efficient Workflow Systems,8274.93,03/09/2024</t>
  </si>
  <si>
    <t>100089,951382764,08/07/2024,Advanced Analytics Company,5874.12,08/08/2024</t>
  </si>
  <si>
    <t>100090,327415689,14/09/2024,Trusted Advisors Alliance,9635.48,14/12/2024</t>
  </si>
  <si>
    <t>100091,643782195,24/08/2024,Leading Edge Solutions,4126.50,24/11/2024</t>
  </si>
  <si>
    <t>100092,874916205,19/04/2024,Visionary Leaders Group,7596.34,19/06/2024</t>
  </si>
  <si>
    <t>100093,517684230,27/05/2024,Excellence Services Incorporated,1257.68,27/08/2024</t>
  </si>
  <si>
    <t>100094,359748120,05/02/2024,Future Trends Corporation,9376.24,05/05/2024</t>
  </si>
  <si>
    <t>100095,871630295,22/03/2024,Progressive Solutions Partners,1468.53,22/06/2024</t>
  </si>
  <si>
    <t>100096,104728369,29/11/2024,Strategic Planning Solutions,5196.84,29/12/2024</t>
  </si>
  <si>
    <t>100097,942753810,16/01/2024,Next Step Consulting Group,8475.36,16/02/2024</t>
  </si>
  <si>
    <t>100098,318457209,07/10/2024,Visionary Solutions Network,3809.74,07/12/2024</t>
  </si>
  <si>
    <t>100099,746283591,12/04/2024,Dynamic Growth Advisors,1928.61,12/06/2024</t>
  </si>
  <si>
    <t>100100,567198432,19/07/2024,Innovative Business Solutions,5674.21,19/08/2024</t>
  </si>
  <si>
    <t>ID</t>
  </si>
  <si>
    <t>Nota Fiscal</t>
  </si>
  <si>
    <t>Data Emissao</t>
  </si>
  <si>
    <t>Nome Fornecedor</t>
  </si>
  <si>
    <t>Valor</t>
  </si>
  <si>
    <t>Data Vencimento</t>
  </si>
  <si>
    <t>100000</t>
  </si>
  <si>
    <t>669799</t>
  </si>
  <si>
    <t>Jesus Aragão Ltda.</t>
  </si>
  <si>
    <t>100001</t>
  </si>
  <si>
    <t>98428</t>
  </si>
  <si>
    <t>Nascimento</t>
  </si>
  <si>
    <t>100002</t>
  </si>
  <si>
    <t>816937</t>
  </si>
  <si>
    <t>Moreira Lima S.A.</t>
  </si>
  <si>
    <t>100003</t>
  </si>
  <si>
    <t>681918</t>
  </si>
  <si>
    <t>Moraes - EI</t>
  </si>
  <si>
    <t>100004</t>
  </si>
  <si>
    <t>285154</t>
  </si>
  <si>
    <t>Sales Cardoso Ltda.</t>
  </si>
  <si>
    <t>100005</t>
  </si>
  <si>
    <t>526705</t>
  </si>
  <si>
    <t>100006</t>
  </si>
  <si>
    <t>775217</t>
  </si>
  <si>
    <t>100007</t>
  </si>
  <si>
    <t>19567</t>
  </si>
  <si>
    <t>da Cunha Monteiro Ltda.</t>
  </si>
  <si>
    <t>100008</t>
  </si>
  <si>
    <t>302253</t>
  </si>
  <si>
    <t>100009</t>
  </si>
  <si>
    <t>660685</t>
  </si>
  <si>
    <t>Jesus Cunha Ltda.</t>
  </si>
  <si>
    <t>100010</t>
  </si>
  <si>
    <t>494268</t>
  </si>
  <si>
    <t>Silva e Silva Ltda.</t>
  </si>
  <si>
    <t>100011</t>
  </si>
  <si>
    <t>878504</t>
  </si>
  <si>
    <t>Moraes de Almeida S.A.</t>
  </si>
  <si>
    <t>100012</t>
  </si>
  <si>
    <t>793720</t>
  </si>
  <si>
    <t>Nascimento Monteiro Ltda.</t>
  </si>
  <si>
    <t>100013</t>
  </si>
  <si>
    <t>639630</t>
  </si>
  <si>
    <t>100014</t>
  </si>
  <si>
    <t>18539</t>
  </si>
  <si>
    <t>Fogaça e Filhos Ltda.</t>
  </si>
  <si>
    <t>100015</t>
  </si>
  <si>
    <t>911717</t>
  </si>
  <si>
    <t>100016</t>
  </si>
  <si>
    <t>227876</t>
  </si>
  <si>
    <t>Gomes e Almeida Ltda.</t>
  </si>
  <si>
    <t>100017</t>
  </si>
  <si>
    <t>777855</t>
  </si>
  <si>
    <t>100018</t>
  </si>
  <si>
    <t>550346</t>
  </si>
  <si>
    <t>100019</t>
  </si>
  <si>
    <t>839993</t>
  </si>
  <si>
    <t>Cardoso Lima e Filhos Ltda.</t>
  </si>
  <si>
    <t>100020</t>
  </si>
  <si>
    <t>325837</t>
  </si>
  <si>
    <t>100021</t>
  </si>
  <si>
    <t>693467</t>
  </si>
  <si>
    <t>Nogueira e Filhos Ltda.</t>
  </si>
  <si>
    <t>100022</t>
  </si>
  <si>
    <t>333309</t>
  </si>
  <si>
    <t>Monteiro e Cunha S.A.</t>
  </si>
  <si>
    <t>100023</t>
  </si>
  <si>
    <t>302867</t>
  </si>
  <si>
    <t>Lima Oliveira S.A.</t>
  </si>
  <si>
    <t>100024</t>
  </si>
  <si>
    <t>643964</t>
  </si>
  <si>
    <t>100025</t>
  </si>
  <si>
    <t>591649</t>
  </si>
  <si>
    <t>100026</t>
  </si>
  <si>
    <t>475495</t>
  </si>
  <si>
    <t>100027</t>
  </si>
  <si>
    <t>683027</t>
  </si>
  <si>
    <t>100028</t>
  </si>
  <si>
    <t>371490</t>
  </si>
  <si>
    <t>100029</t>
  </si>
  <si>
    <t>586630</t>
  </si>
  <si>
    <t>100030</t>
  </si>
  <si>
    <t>177815</t>
  </si>
  <si>
    <t>100031</t>
  </si>
  <si>
    <t>174146</t>
  </si>
  <si>
    <t>100032</t>
  </si>
  <si>
    <t>307354</t>
  </si>
  <si>
    <t>100033</t>
  </si>
  <si>
    <t>899846</t>
  </si>
  <si>
    <t>100034</t>
  </si>
  <si>
    <t>76446</t>
  </si>
  <si>
    <t>100035</t>
  </si>
  <si>
    <t>538161</t>
  </si>
  <si>
    <t>100036</t>
  </si>
  <si>
    <t>910242</t>
  </si>
  <si>
    <t>Almeida e Santos Ltda.</t>
  </si>
  <si>
    <t>100037</t>
  </si>
  <si>
    <t>145513</t>
  </si>
  <si>
    <t>Sales de Souza Ltda.</t>
  </si>
  <si>
    <t>100038</t>
  </si>
  <si>
    <t>131719</t>
  </si>
  <si>
    <t>100039</t>
  </si>
  <si>
    <t>828496</t>
  </si>
  <si>
    <t>Moraes da Silva EI</t>
  </si>
  <si>
    <t>100040</t>
  </si>
  <si>
    <t>539043</t>
  </si>
  <si>
    <t>100041</t>
  </si>
  <si>
    <t>221735</t>
  </si>
  <si>
    <t>100042</t>
  </si>
  <si>
    <t>604951</t>
  </si>
  <si>
    <t>Fernandes e Costa Ltda.</t>
  </si>
  <si>
    <t>100043</t>
  </si>
  <si>
    <t>515109</t>
  </si>
  <si>
    <t>100044</t>
  </si>
  <si>
    <t>780051</t>
  </si>
  <si>
    <t>100045</t>
  </si>
  <si>
    <t>587516</t>
  </si>
  <si>
    <t>100046</t>
  </si>
  <si>
    <t>734725</t>
  </si>
  <si>
    <t>100047</t>
  </si>
  <si>
    <t>540180</t>
  </si>
  <si>
    <t>100048</t>
  </si>
  <si>
    <t>800273</t>
  </si>
  <si>
    <t>100049</t>
  </si>
  <si>
    <t>354973</t>
  </si>
  <si>
    <t>370961</t>
  </si>
  <si>
    <t>100051</t>
  </si>
  <si>
    <t>865032</t>
  </si>
  <si>
    <t>100052</t>
  </si>
  <si>
    <t>352535</t>
  </si>
  <si>
    <t>100053</t>
  </si>
  <si>
    <t>320063</t>
  </si>
  <si>
    <t>100054</t>
  </si>
  <si>
    <t>644609</t>
  </si>
  <si>
    <t>100055</t>
  </si>
  <si>
    <t>228179</t>
  </si>
  <si>
    <t>100056</t>
  </si>
  <si>
    <t>383291</t>
  </si>
  <si>
    <t>100057</t>
  </si>
  <si>
    <t>339940</t>
  </si>
  <si>
    <t>100058</t>
  </si>
  <si>
    <t>548102</t>
  </si>
  <si>
    <t>100059</t>
  </si>
  <si>
    <t>401176</t>
  </si>
  <si>
    <t>100060</t>
  </si>
  <si>
    <t>469046</t>
  </si>
  <si>
    <t>100061</t>
  </si>
  <si>
    <t>371750</t>
  </si>
  <si>
    <t>100062</t>
  </si>
  <si>
    <t>53871</t>
  </si>
  <si>
    <t>100063</t>
  </si>
  <si>
    <t>454264</t>
  </si>
  <si>
    <t>100064</t>
  </si>
  <si>
    <t>547741</t>
  </si>
  <si>
    <t>100065</t>
  </si>
  <si>
    <t>40573</t>
  </si>
  <si>
    <t>100066</t>
  </si>
  <si>
    <t>28764</t>
  </si>
  <si>
    <t>Souza de Souza Ltda.</t>
  </si>
  <si>
    <t>100067</t>
  </si>
  <si>
    <t>528801</t>
  </si>
  <si>
    <t>100068</t>
  </si>
  <si>
    <t>159232</t>
  </si>
  <si>
    <t>100069</t>
  </si>
  <si>
    <t>505393</t>
  </si>
  <si>
    <t>100070</t>
  </si>
  <si>
    <t>18078</t>
  </si>
  <si>
    <t>100071</t>
  </si>
  <si>
    <t>655925</t>
  </si>
  <si>
    <t>100072</t>
  </si>
  <si>
    <t>268237</t>
  </si>
  <si>
    <t>100073</t>
  </si>
  <si>
    <t>798986</t>
  </si>
  <si>
    <t>100074</t>
  </si>
  <si>
    <t>964821301</t>
  </si>
  <si>
    <t>Best Solutions Agency</t>
  </si>
  <si>
    <t>100075</t>
  </si>
  <si>
    <t>155168495</t>
  </si>
  <si>
    <t>Innovative Tech Ventures</t>
  </si>
  <si>
    <t>100076</t>
  </si>
  <si>
    <t>392458122</t>
  </si>
  <si>
    <t>Future Vision Enterprises</t>
  </si>
  <si>
    <t>100077</t>
  </si>
  <si>
    <t>307641958</t>
  </si>
  <si>
    <t>Strategic Growth Partners</t>
  </si>
  <si>
    <t>100078</t>
  </si>
  <si>
    <t>476832019</t>
  </si>
  <si>
    <t>Blue Horizon Innovations</t>
  </si>
  <si>
    <t>100079</t>
  </si>
  <si>
    <t>150389624</t>
  </si>
  <si>
    <t>Next Generation Technologies</t>
  </si>
  <si>
    <t>100080</t>
  </si>
  <si>
    <t>236417583</t>
  </si>
  <si>
    <t>Dynamic Solutions Group</t>
  </si>
  <si>
    <t>100081</t>
  </si>
  <si>
    <t>847362910</t>
  </si>
  <si>
    <t>Global Impact Services</t>
  </si>
  <si>
    <t>100082</t>
  </si>
  <si>
    <t>694523108</t>
  </si>
  <si>
    <t>Advanced Business Consultants</t>
  </si>
  <si>
    <t>100083</t>
  </si>
  <si>
    <t>153279506</t>
  </si>
  <si>
    <t>Proactive Management Inc.</t>
  </si>
  <si>
    <t>100084</t>
  </si>
  <si>
    <t>532107849</t>
  </si>
  <si>
    <t>Comprehensive Support Services</t>
  </si>
  <si>
    <t>100085</t>
  </si>
  <si>
    <t>716384201</t>
  </si>
  <si>
    <t>Optimal Solutions Network</t>
  </si>
  <si>
    <t>100086</t>
  </si>
  <si>
    <t>293857164</t>
  </si>
  <si>
    <t>Empowerment Consulting Group</t>
  </si>
  <si>
    <t>100087</t>
  </si>
  <si>
    <t>468215903</t>
  </si>
  <si>
    <t>Innovative Solutions Worldwide</t>
  </si>
  <si>
    <t>100088</t>
  </si>
  <si>
    <t>720489315</t>
  </si>
  <si>
    <t>Efficient Workflow Systems</t>
  </si>
  <si>
    <t>100089</t>
  </si>
  <si>
    <t>951382764</t>
  </si>
  <si>
    <t>Advanced Analytics Company</t>
  </si>
  <si>
    <t>100090</t>
  </si>
  <si>
    <t>327415689</t>
  </si>
  <si>
    <t>Trusted Advisors Alliance</t>
  </si>
  <si>
    <t>100091</t>
  </si>
  <si>
    <t>643782195</t>
  </si>
  <si>
    <t>Leading Edge Solutions</t>
  </si>
  <si>
    <t>100092</t>
  </si>
  <si>
    <t>874916205</t>
  </si>
  <si>
    <t>Visionary Leaders Group</t>
  </si>
  <si>
    <t>100093</t>
  </si>
  <si>
    <t>517684230</t>
  </si>
  <si>
    <t>Excellence Services Incorporated</t>
  </si>
  <si>
    <t>100094</t>
  </si>
  <si>
    <t>359748120</t>
  </si>
  <si>
    <t>Future Trends Corporation</t>
  </si>
  <si>
    <t>100095</t>
  </si>
  <si>
    <t>871630295</t>
  </si>
  <si>
    <t>Progressive Solutions Partners</t>
  </si>
  <si>
    <t>100096</t>
  </si>
  <si>
    <t>104728369</t>
  </si>
  <si>
    <t>Strategic Planning Solutions</t>
  </si>
  <si>
    <t>100097</t>
  </si>
  <si>
    <t>942753810</t>
  </si>
  <si>
    <t>Next Step Consulting Group</t>
  </si>
  <si>
    <t>100098</t>
  </si>
  <si>
    <t>318457209</t>
  </si>
  <si>
    <t>Visionary Solutions Network</t>
  </si>
  <si>
    <t>100099</t>
  </si>
  <si>
    <t>746283591</t>
  </si>
  <si>
    <t>Dynamic Growth Advisors</t>
  </si>
  <si>
    <t>100100</t>
  </si>
  <si>
    <t>567198432</t>
  </si>
  <si>
    <t>Innovative Business Solutions</t>
  </si>
  <si>
    <t>Total Geral</t>
  </si>
  <si>
    <t>Soma de Valor</t>
  </si>
  <si>
    <t>Fornecedores</t>
  </si>
  <si>
    <t>%</t>
  </si>
  <si>
    <t>2024</t>
  </si>
  <si>
    <t>Filtro de Ano</t>
  </si>
  <si>
    <t>2024 Total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</si>
  <si>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</si>
  <si>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</si>
  <si>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</si>
  <si>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</si>
  <si>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</si>
  <si>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</si>
  <si>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</si>
  <si>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</si>
  <si>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</si>
  <si>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</si>
  <si>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</si>
  <si>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Dias Vencto</t>
  </si>
  <si>
    <t>Cond. Pagto</t>
  </si>
  <si>
    <t>Centro de Custo</t>
  </si>
  <si>
    <t>Filial</t>
  </si>
  <si>
    <t>São Paulo</t>
  </si>
  <si>
    <t>Nome da Filial</t>
  </si>
  <si>
    <t>Curitiba</t>
  </si>
  <si>
    <t>Rio de Janeiro</t>
  </si>
  <si>
    <t>Brasília</t>
  </si>
  <si>
    <t>Fortaleza</t>
  </si>
  <si>
    <t xml:space="preserve">Salvador </t>
  </si>
  <si>
    <t>Belo Horizonte</t>
  </si>
  <si>
    <t>Manaus</t>
  </si>
  <si>
    <t>Recife</t>
  </si>
  <si>
    <t>Goiânia</t>
  </si>
  <si>
    <t>Cod Custo</t>
  </si>
  <si>
    <t>Administrativo</t>
  </si>
  <si>
    <t>Recursos Humanos</t>
  </si>
  <si>
    <t>Contabilidade</t>
  </si>
  <si>
    <t>Qualidade</t>
  </si>
  <si>
    <t>Engenharia</t>
  </si>
  <si>
    <t>Segurança do Trabalho</t>
  </si>
  <si>
    <t>Produção</t>
  </si>
  <si>
    <t>Meio Ambiente</t>
  </si>
  <si>
    <t>Financeiro</t>
  </si>
  <si>
    <t>Faturamento</t>
  </si>
  <si>
    <t>Nome Centro de Custo</t>
  </si>
  <si>
    <t>Nome Filial</t>
  </si>
  <si>
    <t>Descrição Custo</t>
  </si>
  <si>
    <t>(Tudo)</t>
  </si>
  <si>
    <t>Rótulos de Linha</t>
  </si>
  <si>
    <t>Condição de Pagamento</t>
  </si>
  <si>
    <t>100101</t>
  </si>
  <si>
    <t>Lista Dinâmica Fornecedores</t>
  </si>
  <si>
    <t xml:space="preserve">Hugo </t>
  </si>
  <si>
    <t>Porto Alegre</t>
  </si>
  <si>
    <t>Nova York</t>
  </si>
  <si>
    <t>32. Introdução aos Gráficos Dinâmicos</t>
  </si>
  <si>
    <t>33. Criando um Gráfico Dinâmico</t>
  </si>
  <si>
    <t>34. Manipulação e Atualização de Dados</t>
  </si>
  <si>
    <t>35. Personalização de Gráficos</t>
  </si>
  <si>
    <t>37. Segmentações e Linhas do Tempo</t>
  </si>
  <si>
    <t>38. Análise e Interpretação de Dados</t>
  </si>
  <si>
    <t>39. Exportação e Compartilhamento</t>
  </si>
  <si>
    <t>SEÇÃO 9</t>
  </si>
  <si>
    <t>GRÁFICOS DINÂMICOS</t>
  </si>
  <si>
    <t>jan</t>
  </si>
  <si>
    <t>5 maiores fornecedores</t>
  </si>
  <si>
    <t>Custos por Departamento</t>
  </si>
  <si>
    <t>Valores por mês</t>
  </si>
  <si>
    <t>100102</t>
  </si>
  <si>
    <t>100103</t>
  </si>
  <si>
    <t>6548765</t>
  </si>
  <si>
    <t>56468732</t>
  </si>
  <si>
    <t>Contagem de Cond. Pagto</t>
  </si>
  <si>
    <t>30</t>
  </si>
  <si>
    <t>60</t>
  </si>
  <si>
    <t>90</t>
  </si>
  <si>
    <t>654654</t>
  </si>
  <si>
    <t>36. Trabalhando com Vários Gráficos (Tabela Pivot)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</si>
</sst>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10" fontId="0" fillId="0" borderId="0" xfId="0" applyNumberFormat="1" applyAlignment="1">
      <alignment horizontal="center"/>
    </xf>
    <xf numFmtId="0" fontId="0" fillId="0" borderId="0" xfId="0" pivotButton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pivotButton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2" applyAlignment="1">
      <alignment vertical="center"/>
    </xf>
    <xf numFmtId="0" fontId="0" fillId="0" borderId="0" xfId="0" quotePrefix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0" fillId="0" borderId="0" xfId="0" applyNumberFormat="1" applyAlignment="1">
      <alignment vertical="center"/>
    </xf>
  </cellXfs>
  <cellStyles count="3">
    <cellStyle name="Hiperlink" xfId="2" builtinId="8"/>
    <cellStyle name="Normal" xfId="0" builtinId="0"/>
    <cellStyle name="Vírgula" xfId="1" builtinId="3"/>
  </cellStyles>
  <dxfs count="38">
    <dxf>
      <fill>
        <patternFill>
          <bgColor theme="4" tint="0.79998168889431442"/>
        </patternFill>
      </fill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right"/>
    </dxf>
    <dxf>
      <alignment horizontal="right"/>
    </dxf>
    <dxf>
      <numFmt numFmtId="4" formatCode="#,##0.0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center"/>
    </dxf>
    <dxf>
      <alignment horizontal="center"/>
    </dxf>
    <dxf>
      <numFmt numFmtId="0" formatCode="General"/>
      <alignment horizontal="center" vertical="bottom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openxmlformats.org/officeDocument/2006/relationships/pivotCacheDefinition" Target="pivotCache/pivotCacheDefinition8.xml"/><Relationship Id="rId26" Type="http://schemas.openxmlformats.org/officeDocument/2006/relationships/pivotCacheDefinition" Target="pivotCache/pivotCacheDefinition11.xml"/><Relationship Id="rId39" Type="http://schemas.openxmlformats.org/officeDocument/2006/relationships/customXml" Target="../customXml/item6.xml"/><Relationship Id="rId21" Type="http://schemas.openxmlformats.org/officeDocument/2006/relationships/pivotTable" Target="pivotTables/pivotTable1.xml"/><Relationship Id="rId34" Type="http://schemas.openxmlformats.org/officeDocument/2006/relationships/customXml" Target="../customXml/item1.xml"/><Relationship Id="rId42" Type="http://schemas.openxmlformats.org/officeDocument/2006/relationships/customXml" Target="../customXml/item9.xml"/><Relationship Id="rId47" Type="http://schemas.openxmlformats.org/officeDocument/2006/relationships/customXml" Target="../customXml/item1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6.xml"/><Relationship Id="rId29" Type="http://schemas.openxmlformats.org/officeDocument/2006/relationships/connections" Target="connections.xml"/><Relationship Id="rId11" Type="http://schemas.openxmlformats.org/officeDocument/2006/relationships/pivotCacheDefinition" Target="pivotCache/pivotCacheDefinition2.xml"/><Relationship Id="rId24" Type="http://schemas.openxmlformats.org/officeDocument/2006/relationships/pivotTable" Target="pivotTables/pivotTable4.xml"/><Relationship Id="rId32" Type="http://schemas.openxmlformats.org/officeDocument/2006/relationships/powerPivotData" Target="model/item.data"/><Relationship Id="rId37" Type="http://schemas.openxmlformats.org/officeDocument/2006/relationships/customXml" Target="../customXml/item4.xml"/><Relationship Id="rId40" Type="http://schemas.openxmlformats.org/officeDocument/2006/relationships/customXml" Target="../customXml/item7.xml"/><Relationship Id="rId45" Type="http://schemas.openxmlformats.org/officeDocument/2006/relationships/customXml" Target="../customXml/item1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1.xml"/><Relationship Id="rId23" Type="http://schemas.openxmlformats.org/officeDocument/2006/relationships/pivotTable" Target="pivotTables/pivotTable3.xml"/><Relationship Id="rId28" Type="http://schemas.openxmlformats.org/officeDocument/2006/relationships/theme" Target="theme/theme1.xml"/><Relationship Id="rId36" Type="http://schemas.openxmlformats.org/officeDocument/2006/relationships/customXml" Target="../customXml/item3.xml"/><Relationship Id="rId49" Type="http://schemas.openxmlformats.org/officeDocument/2006/relationships/customXml" Target="../customXml/item16.xml"/><Relationship Id="rId10" Type="http://schemas.openxmlformats.org/officeDocument/2006/relationships/pivotCacheDefinition" Target="pivotCache/pivotCacheDefinition1.xml"/><Relationship Id="rId19" Type="http://schemas.openxmlformats.org/officeDocument/2006/relationships/pivotCacheDefinition" Target="pivotCache/pivotCacheDefinition9.xml"/><Relationship Id="rId31" Type="http://schemas.openxmlformats.org/officeDocument/2006/relationships/sharedStrings" Target="sharedStrings.xml"/><Relationship Id="rId44" Type="http://schemas.openxmlformats.org/officeDocument/2006/relationships/customXml" Target="../customXml/item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Relationship Id="rId22" Type="http://schemas.openxmlformats.org/officeDocument/2006/relationships/pivotTable" Target="pivotTables/pivotTable2.xml"/><Relationship Id="rId27" Type="http://schemas.microsoft.com/office/2011/relationships/timelineCache" Target="timelineCaches/timelineCache1.xml"/><Relationship Id="rId30" Type="http://schemas.openxmlformats.org/officeDocument/2006/relationships/styles" Target="styles.xml"/><Relationship Id="rId35" Type="http://schemas.openxmlformats.org/officeDocument/2006/relationships/customXml" Target="../customXml/item2.xml"/><Relationship Id="rId43" Type="http://schemas.openxmlformats.org/officeDocument/2006/relationships/customXml" Target="../customXml/item10.xml"/><Relationship Id="rId48" Type="http://schemas.openxmlformats.org/officeDocument/2006/relationships/customXml" Target="../customXml/item1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3.xml"/><Relationship Id="rId17" Type="http://schemas.openxmlformats.org/officeDocument/2006/relationships/pivotCacheDefinition" Target="pivotCache/pivotCacheDefinition7.xml"/><Relationship Id="rId25" Type="http://schemas.openxmlformats.org/officeDocument/2006/relationships/pivotTable" Target="pivotTables/pivotTable5.xml"/><Relationship Id="rId33" Type="http://schemas.openxmlformats.org/officeDocument/2006/relationships/calcChain" Target="calcChain.xml"/><Relationship Id="rId38" Type="http://schemas.openxmlformats.org/officeDocument/2006/relationships/customXml" Target="../customXml/item5.xml"/><Relationship Id="rId46" Type="http://schemas.openxmlformats.org/officeDocument/2006/relationships/customXml" Target="../customXml/item13.xml"/><Relationship Id="rId20" Type="http://schemas.openxmlformats.org/officeDocument/2006/relationships/pivotCacheDefinition" Target="pivotCache/pivotCacheDefinition10.xml"/><Relationship Id="rId41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[SECAO 9 - GRAFICOS DINAMICOS.xlsx]Gráfico Dinâmico!Tabela dinâmica1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5 maiores fornecedores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</c:pivotFmt>
      <c:pivotFmt>
        <c:idx val="3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</c:pivotFmt>
      <c:pivotFmt>
        <c:idx val="4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</c:pivotFmt>
      <c:pivotFmt>
        <c:idx val="5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</c:pivotFmt>
      <c:pivotFmt>
        <c:idx val="6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</c:pivotFmt>
      <c:pivotFmt>
        <c:idx val="7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30086049268947784"/>
          <c:y val="0.19961115034816546"/>
          <c:w val="0.6652257148600188"/>
          <c:h val="0.741923294265503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'Gráfico Dinâmico'!$B$2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33D-4EFD-84E6-EA218A378EA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33D-4EFD-84E6-EA218A378EA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33D-4EFD-84E6-EA218A378EA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33D-4EFD-84E6-EA218A378EA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33D-4EFD-84E6-EA218A378E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Dinâmico'!$A$3:$A$8</c:f>
              <c:strCache>
                <c:ptCount val="5"/>
                <c:pt idx="0">
                  <c:v>Jesus Aragão Ltda.</c:v>
                </c:pt>
                <c:pt idx="1">
                  <c:v>Gomes e Almeida Ltda.</c:v>
                </c:pt>
                <c:pt idx="2">
                  <c:v>Monteiro e Cunha S.A.</c:v>
                </c:pt>
                <c:pt idx="3">
                  <c:v>Sales Cardoso Ltda.</c:v>
                </c:pt>
                <c:pt idx="4">
                  <c:v>Fogaça e Filhos Ltda.</c:v>
                </c:pt>
              </c:strCache>
            </c:strRef>
          </c:cat>
          <c:val>
            <c:numRef>
              <c:f>'Gráfico Dinâmico'!$B$3:$B$8</c:f>
              <c:numCache>
                <c:formatCode>#,##0.00</c:formatCode>
                <c:ptCount val="5"/>
                <c:pt idx="0">
                  <c:v>39333.380000000005</c:v>
                </c:pt>
                <c:pt idx="1">
                  <c:v>36852.769999999997</c:v>
                </c:pt>
                <c:pt idx="2">
                  <c:v>32602.339999999997</c:v>
                </c:pt>
                <c:pt idx="3">
                  <c:v>29088.1</c:v>
                </c:pt>
                <c:pt idx="4">
                  <c:v>25881.620000000003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3-4B73-81EB-DED6DA6320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2030449871"/>
        <c:axId val="2030449391"/>
      </c:barChart>
      <c:valAx>
        <c:axId val="2030449391"/>
        <c:scaling>
          <c:orientation val="minMax"/>
        </c:scaling>
        <c:delete val="1"/>
        <c:axPos val="t"/>
        <c:numFmt formatCode="#,##0.00" sourceLinked="1"/>
        <c:majorTickMark val="none"/>
        <c:minorTickMark val="none"/>
        <c:tickLblPos val="nextTo"/>
        <c:crossAx val="2030449871"/>
        <c:crosses val="autoZero"/>
        <c:crossBetween val="between"/>
      </c:valAx>
      <c:catAx>
        <c:axId val="20304498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04493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[SECAO 9 - GRAFICOS DINAMICOS.xlsx]Gráfico Dinâmico!Tabela dinâmica2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Dinâmico'!$M$2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Dinâmico'!$L$3:$L$13</c:f>
              <c:strCache>
                <c:ptCount val="10"/>
                <c:pt idx="0">
                  <c:v>Financeiro</c:v>
                </c:pt>
                <c:pt idx="1">
                  <c:v>Faturamento</c:v>
                </c:pt>
                <c:pt idx="2">
                  <c:v>Contabilidade</c:v>
                </c:pt>
                <c:pt idx="3">
                  <c:v>Produção</c:v>
                </c:pt>
                <c:pt idx="4">
                  <c:v>Segurança do Trabalho</c:v>
                </c:pt>
                <c:pt idx="5">
                  <c:v>Meio Ambiente</c:v>
                </c:pt>
                <c:pt idx="6">
                  <c:v>Engenharia</c:v>
                </c:pt>
                <c:pt idx="7">
                  <c:v>Administrativo</c:v>
                </c:pt>
                <c:pt idx="8">
                  <c:v>Recursos Humanos</c:v>
                </c:pt>
                <c:pt idx="9">
                  <c:v>Qualidade</c:v>
                </c:pt>
              </c:strCache>
            </c:strRef>
          </c:cat>
          <c:val>
            <c:numRef>
              <c:f>'Gráfico Dinâmico'!$M$3:$M$13</c:f>
              <c:numCache>
                <c:formatCode>#,##0.00</c:formatCode>
                <c:ptCount val="10"/>
                <c:pt idx="0">
                  <c:v>80539.02</c:v>
                </c:pt>
                <c:pt idx="1">
                  <c:v>59369.86</c:v>
                </c:pt>
                <c:pt idx="2">
                  <c:v>57129.599999999999</c:v>
                </c:pt>
                <c:pt idx="3">
                  <c:v>54626.460000000006</c:v>
                </c:pt>
                <c:pt idx="4">
                  <c:v>53236.57</c:v>
                </c:pt>
                <c:pt idx="5">
                  <c:v>44543.649999999994</c:v>
                </c:pt>
                <c:pt idx="6">
                  <c:v>39313.78</c:v>
                </c:pt>
                <c:pt idx="7">
                  <c:v>38037.54</c:v>
                </c:pt>
                <c:pt idx="8">
                  <c:v>34003.67</c:v>
                </c:pt>
                <c:pt idx="9">
                  <c:v>32127.38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7-42D3-AB29-B25103AED5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697157967"/>
        <c:axId val="1697158927"/>
      </c:barChart>
      <c:catAx>
        <c:axId val="169715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158927"/>
        <c:crosses val="autoZero"/>
        <c:auto val="1"/>
        <c:lblAlgn val="ctr"/>
        <c:lblOffset val="100"/>
        <c:noMultiLvlLbl val="0"/>
      </c:catAx>
      <c:valAx>
        <c:axId val="169715892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9715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[SECAO 9 - GRAFICOS DINAMICOS.xlsx]Gráfico Dinâmico!Tabela dinâmica3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Dinâmico'!$D$21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Dinâmico'!$C$22:$C$34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Dinâmico'!$D$22:$D$34</c:f>
              <c:numCache>
                <c:formatCode>General</c:formatCode>
                <c:ptCount val="12"/>
                <c:pt idx="0">
                  <c:v>51459.56</c:v>
                </c:pt>
                <c:pt idx="1">
                  <c:v>45203.65</c:v>
                </c:pt>
                <c:pt idx="2">
                  <c:v>28338.25</c:v>
                </c:pt>
                <c:pt idx="3">
                  <c:v>68751.16</c:v>
                </c:pt>
                <c:pt idx="4">
                  <c:v>48765.45</c:v>
                </c:pt>
                <c:pt idx="5">
                  <c:v>35200.44</c:v>
                </c:pt>
                <c:pt idx="6">
                  <c:v>36663.68</c:v>
                </c:pt>
                <c:pt idx="7">
                  <c:v>28347.47</c:v>
                </c:pt>
                <c:pt idx="8">
                  <c:v>41001.300000000003</c:v>
                </c:pt>
                <c:pt idx="9">
                  <c:v>36937.9</c:v>
                </c:pt>
                <c:pt idx="10">
                  <c:v>45065.11</c:v>
                </c:pt>
                <c:pt idx="11">
                  <c:v>27193.559999999998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F-456E-8D67-000513E5A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648683535"/>
        <c:axId val="1648686415"/>
      </c:barChart>
      <c:catAx>
        <c:axId val="164868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8686415"/>
        <c:crosses val="autoZero"/>
        <c:auto val="1"/>
        <c:lblAlgn val="ctr"/>
        <c:lblOffset val="100"/>
        <c:noMultiLvlLbl val="0"/>
      </c:catAx>
      <c:valAx>
        <c:axId val="164868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8683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5 maiores fornecedores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Fogaça e Filhos Ltda.</c:v>
              </c:pt>
              <c:pt idx="1">
                <c:v>Sales Cardoso Ltda.</c:v>
              </c:pt>
              <c:pt idx="2">
                <c:v>Monteiro e Cunha S.A.</c:v>
              </c:pt>
              <c:pt idx="3">
                <c:v>Gomes e Almeida Ltda.</c:v>
              </c:pt>
              <c:pt idx="4">
                <c:v>Jesus Aragão Ltda.</c:v>
              </c:pt>
            </c:strLit>
          </c:cat>
          <c:val>
            <c:numLit>
              <c:formatCode>General</c:formatCode>
              <c:ptCount val="5"/>
              <c:pt idx="0">
                <c:v>25881.62</c:v>
              </c:pt>
              <c:pt idx="1">
                <c:v>29088.1</c:v>
              </c:pt>
              <c:pt idx="2">
                <c:v>32602.34</c:v>
              </c:pt>
              <c:pt idx="3">
                <c:v>36852.769999999997</c:v>
              </c:pt>
              <c:pt idx="4">
                <c:v>39333.379999999997</c:v>
              </c:pt>
            </c:numLit>
          </c:val>
          <c:extLst>
            <c:ext xmlns:c16="http://schemas.microsoft.com/office/drawing/2014/chart" uri="{C3380CC4-5D6E-409C-BE32-E72D297353CC}">
              <c16:uniqueId val="{00000004-3902-4A62-B1D3-7D09184043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831759887"/>
        <c:axId val="1831763727"/>
      </c:barChart>
      <c:catAx>
        <c:axId val="183175988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763727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831763727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831759887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[SECAO 9 - GRAFICOS DINAMICOS.xlsx]PivotChartTable3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condição de pagamento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4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1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4">
              <a:tint val="65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solidFill>
            <a:schemeClr val="accent4">
              <a:shade val="65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C4E-46BC-BD75-BE74F854B62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C4E-46BC-BD75-BE74F854B625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C4E-46BC-BD75-BE74F854B6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1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30</c:v>
              </c:pt>
              <c:pt idx="1">
                <c:v>60</c:v>
              </c:pt>
              <c:pt idx="2">
                <c:v>90</c:v>
              </c:pt>
            </c:strLit>
          </c:cat>
          <c:val>
            <c:numLit>
              <c:formatCode>General</c:formatCode>
              <c:ptCount val="3"/>
              <c:pt idx="0">
                <c:v>38</c:v>
              </c:pt>
              <c:pt idx="1">
                <c:v>15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D78A-452B-AFDC-5D6CAA962B27}"/>
            </c:ext>
          </c:extLst>
        </c:ser>
        <c:dLbls>
          <c:dLblPos val="outEnd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[SECAO 9 - GRAFICOS DINAMICOS.xlsx]PivotChartTable4</c15:name>
        <c15:fmtId val="11"/>
      </c15:pivotSource>
      <c15:pivotOptions>
        <c15:dropZoneFilter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pagamentos mensais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circle"/>
          <c:size val="6"/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fev</c:v>
              </c:pt>
              <c:pt idx="2">
                <c:v>mar</c:v>
              </c:pt>
              <c:pt idx="3">
                <c:v>abr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set</c:v>
              </c:pt>
              <c:pt idx="9">
                <c:v>out</c:v>
              </c:pt>
              <c:pt idx="10">
                <c:v>nov</c:v>
              </c:pt>
              <c:pt idx="11">
                <c:v>dez</c:v>
              </c:pt>
            </c:strLit>
          </c:cat>
          <c:val>
            <c:numLit>
              <c:formatCode>General</c:formatCode>
              <c:ptCount val="12"/>
              <c:pt idx="0">
                <c:v>26028.18</c:v>
              </c:pt>
              <c:pt idx="1">
                <c:v>32183.8</c:v>
              </c:pt>
              <c:pt idx="2">
                <c:v>38507.199999999997</c:v>
              </c:pt>
              <c:pt idx="3">
                <c:v>29028.86</c:v>
              </c:pt>
              <c:pt idx="4">
                <c:v>49714.28</c:v>
              </c:pt>
              <c:pt idx="5">
                <c:v>72558.75</c:v>
              </c:pt>
              <c:pt idx="6">
                <c:v>49261.15</c:v>
              </c:pt>
              <c:pt idx="7">
                <c:v>36668.49</c:v>
              </c:pt>
              <c:pt idx="8">
                <c:v>24228.53</c:v>
              </c:pt>
              <c:pt idx="9">
                <c:v>41092.81</c:v>
              </c:pt>
              <c:pt idx="10">
                <c:v>22353.91</c:v>
              </c:pt>
              <c:pt idx="11">
                <c:v>75801.570000000007</c:v>
              </c:pt>
            </c:numLit>
          </c:val>
          <c:extLst>
            <c:ext xmlns:c16="http://schemas.microsoft.com/office/drawing/2014/chart" uri="{C3380CC4-5D6E-409C-BE32-E72D297353CC}">
              <c16:uniqueId val="{00000000-5AD1-4371-80F5-3C5BED9E6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87473503"/>
        <c:axId val="1287473023"/>
      </c:barChart>
      <c:catAx>
        <c:axId val="128747350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4730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28747302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473503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[SECAO 9 - GRAFICOS DINAMICOS.xlsx]PivotChartTable5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custo por departamento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10800000" scaled="1"/>
            <a:tileRect/>
          </a:gra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019110348709039"/>
          <c:y val="0.13441704035874438"/>
          <c:w val="0.86615641367159824"/>
          <c:h val="0.80205530642750378"/>
        </c:manualLayout>
      </c:layout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Contabilidade</c:v>
              </c:pt>
              <c:pt idx="1">
                <c:v>Faturamento</c:v>
              </c:pt>
              <c:pt idx="2">
                <c:v>Administrativo</c:v>
              </c:pt>
              <c:pt idx="3">
                <c:v>Produção</c:v>
              </c:pt>
              <c:pt idx="4">
                <c:v>Segurança do Trabalho</c:v>
              </c:pt>
              <c:pt idx="5">
                <c:v>Recursos Humanos</c:v>
              </c:pt>
              <c:pt idx="6">
                <c:v>Qualidade</c:v>
              </c:pt>
              <c:pt idx="7">
                <c:v>Meio Ambiente</c:v>
              </c:pt>
              <c:pt idx="8">
                <c:v>Financeiro</c:v>
              </c:pt>
              <c:pt idx="9">
                <c:v>Engenharia</c:v>
              </c:pt>
            </c:strLit>
          </c:cat>
          <c:val>
            <c:numLit>
              <c:formatCode>General</c:formatCode>
              <c:ptCount val="10"/>
              <c:pt idx="0">
                <c:v>18804.62</c:v>
              </c:pt>
              <c:pt idx="1">
                <c:v>26152.89</c:v>
              </c:pt>
              <c:pt idx="2">
                <c:v>35262.1</c:v>
              </c:pt>
              <c:pt idx="3">
                <c:v>50382.3</c:v>
              </c:pt>
              <c:pt idx="4">
                <c:v>54642.33</c:v>
              </c:pt>
              <c:pt idx="5">
                <c:v>55864.26</c:v>
              </c:pt>
              <c:pt idx="6">
                <c:v>60486.93</c:v>
              </c:pt>
              <c:pt idx="7">
                <c:v>62051.23</c:v>
              </c:pt>
              <c:pt idx="8">
                <c:v>65472.69</c:v>
              </c:pt>
              <c:pt idx="9">
                <c:v>68308.179999999993</c:v>
              </c:pt>
            </c:numLit>
          </c:val>
          <c:extLst>
            <c:ext xmlns:c16="http://schemas.microsoft.com/office/drawing/2014/chart" uri="{C3380CC4-5D6E-409C-BE32-E72D297353CC}">
              <c16:uniqueId val="{00000001-8837-4532-BB69-29290E2069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831759887"/>
        <c:axId val="1831763727"/>
      </c:barChart>
      <c:catAx>
        <c:axId val="183175988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763727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831763727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831759887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[SECAO 9 - GRAFICOS DINAMICOS.xlsx]PivotChartTable6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notas fiscais emitidas a pagar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circle"/>
          <c:size val="6"/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flip="none" rotWithShape="1">
            <a:gsLst>
              <a:gs pos="0">
                <a:schemeClr val="accent1"/>
              </a:gs>
              <a:gs pos="75000">
                <a:schemeClr val="accent1">
                  <a:lumMod val="60000"/>
                  <a:lumOff val="40000"/>
                </a:schemeClr>
              </a:gs>
              <a:gs pos="51000">
                <a:schemeClr val="accent1">
                  <a:alpha val="75000"/>
                </a:schemeClr>
              </a:gs>
              <a:gs pos="100000">
                <a:schemeClr val="accent1">
                  <a:lumMod val="20000"/>
                  <a:lumOff val="80000"/>
                  <a:alpha val="15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fev</c:v>
              </c:pt>
              <c:pt idx="2">
                <c:v>mar</c:v>
              </c:pt>
              <c:pt idx="3">
                <c:v>abr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set</c:v>
              </c:pt>
              <c:pt idx="9">
                <c:v>out</c:v>
              </c:pt>
              <c:pt idx="10">
                <c:v>nov</c:v>
              </c:pt>
              <c:pt idx="11">
                <c:v>dez</c:v>
              </c:pt>
            </c:strLit>
          </c:cat>
          <c:val>
            <c:numLit>
              <c:formatCode>General</c:formatCode>
              <c:ptCount val="12"/>
              <c:pt idx="0">
                <c:v>51459.56</c:v>
              </c:pt>
              <c:pt idx="1">
                <c:v>45203.65</c:v>
              </c:pt>
              <c:pt idx="2">
                <c:v>28338.25</c:v>
              </c:pt>
              <c:pt idx="3">
                <c:v>68751.16</c:v>
              </c:pt>
              <c:pt idx="4">
                <c:v>48765.45</c:v>
              </c:pt>
              <c:pt idx="5">
                <c:v>35200.44</c:v>
              </c:pt>
              <c:pt idx="6">
                <c:v>36663.68</c:v>
              </c:pt>
              <c:pt idx="7">
                <c:v>28347.47</c:v>
              </c:pt>
              <c:pt idx="8">
                <c:v>45501.3</c:v>
              </c:pt>
              <c:pt idx="9">
                <c:v>36937.9</c:v>
              </c:pt>
              <c:pt idx="10">
                <c:v>45065.11</c:v>
              </c:pt>
              <c:pt idx="11">
                <c:v>27193.56</c:v>
              </c:pt>
            </c:numLit>
          </c:val>
          <c:extLst>
            <c:ext xmlns:c16="http://schemas.microsoft.com/office/drawing/2014/chart" uri="{C3380CC4-5D6E-409C-BE32-E72D297353CC}">
              <c16:uniqueId val="{00000000-F35D-4059-8A54-62EFB9D245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87473503"/>
        <c:axId val="1287473023"/>
      </c:barChart>
      <c:catAx>
        <c:axId val="128747350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4730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28747302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473503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[SECAO 9 - GRAFICOS DINAMICOS.xlsx]PivotChartTable1</c15:name>
        <c15:fmtId val="7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[SECAO 9 - GRAFICOS DINAMICOS.xlsx]Cond Pagto!Tabela dinâmica2</c:name>
    <c:fmtId val="0"/>
  </c:pivotSource>
  <c:chart>
    <c:title>
      <c:tx>
        <c:rich>
          <a:bodyPr rot="0" spcFirstLastPara="1" vertOverflow="ellipsis" vert="horz" wrap="square" anchor="t" anchorCtr="0"/>
          <a:lstStyle/>
          <a:p>
            <a:pPr>
              <a:defRPr sz="1600" b="1" i="0" u="none" strike="noStrike" kern="1200" cap="all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>
                  <a:reflection stA="45000" endPos="0" dist="50800" dir="5400000" sy="-100000" algn="bl" rotWithShape="0"/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>
                  <a:reflection stA="45000" endPos="0" dist="50800" dir="5400000" sy="-100000" algn="bl" rotWithShape="0"/>
                </a:effectLst>
              </a:rPr>
              <a:t>condição de pagamento</a:t>
            </a:r>
          </a:p>
        </c:rich>
      </c:tx>
      <c:layout>
        <c:manualLayout>
          <c:xMode val="edge"/>
          <c:yMode val="edge"/>
          <c:x val="0.22987849430939036"/>
          <c:y val="6.71584052793881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'Cond Pagto'!$G$1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9BF-4B90-AC29-488A59B8311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F-4B90-AC29-488A59B8311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9BF-4B90-AC29-488A59B831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'Cond Pagto'!$F$2:$F$5</c:f>
              <c:strCache>
                <c:ptCount val="3"/>
                <c:pt idx="0">
                  <c:v>30</c:v>
                </c:pt>
                <c:pt idx="1">
                  <c:v>60</c:v>
                </c:pt>
                <c:pt idx="2">
                  <c:v>90</c:v>
                </c:pt>
              </c:strCache>
            </c:strRef>
          </c:cat>
          <c:val>
            <c:numRef>
              <c:f>'Cond Pagto'!$G$2:$G$5</c:f>
              <c:numCache>
                <c:formatCode>General</c:formatCode>
                <c:ptCount val="3"/>
                <c:pt idx="0">
                  <c:v>37</c:v>
                </c:pt>
                <c:pt idx="1">
                  <c:v>15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1-411D-A80D-759EBEAA674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195844</xdr:colOff>
      <xdr:row>0</xdr:row>
      <xdr:rowOff>89645</xdr:rowOff>
    </xdr:from>
    <xdr:to>
      <xdr:col>8</xdr:col>
      <xdr:colOff>405466</xdr:colOff>
      <xdr:row>14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449C749-5BFC-ECDE-A2CB-ADE1E1EBE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210671</xdr:colOff>
      <xdr:row>0</xdr:row>
      <xdr:rowOff>125506</xdr:rowOff>
    </xdr:from>
    <xdr:to>
      <xdr:col>20</xdr:col>
      <xdr:colOff>515471</xdr:colOff>
      <xdr:row>16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4443ADC-25C1-A3A9-1E1F-1C8BC33F2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443754</xdr:colOff>
      <xdr:row>18</xdr:row>
      <xdr:rowOff>161365</xdr:rowOff>
    </xdr:from>
    <xdr:to>
      <xdr:col>11</xdr:col>
      <xdr:colOff>748554</xdr:colOff>
      <xdr:row>34</xdr:row>
      <xdr:rowOff>35859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23A68E5-7306-5888-CEF3-D3593F6E92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145473</xdr:colOff>
      <xdr:row>0</xdr:row>
      <xdr:rowOff>166255</xdr:rowOff>
    </xdr:from>
    <xdr:to>
      <xdr:col>7</xdr:col>
      <xdr:colOff>588818</xdr:colOff>
      <xdr:row>16</xdr:row>
      <xdr:rowOff>27710</xdr:rowOff>
    </xdr:to>
    <xdr:graphicFrame macro="">
      <xdr:nvGraphicFramePr>
        <xdr:cNvPr id="15" name="Top 5 fornecedores">
          <a:extLst>
            <a:ext uri="{FF2B5EF4-FFF2-40B4-BE49-F238E27FC236}">
              <a16:creationId xmlns:a16="http://schemas.microsoft.com/office/drawing/2014/main" id="{3F2E471D-D8DD-435B-7E7C-D744A4597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110836</xdr:colOff>
      <xdr:row>1</xdr:row>
      <xdr:rowOff>0</xdr:rowOff>
    </xdr:from>
    <xdr:to>
      <xdr:col>15</xdr:col>
      <xdr:colOff>415636</xdr:colOff>
      <xdr:row>16</xdr:row>
      <xdr:rowOff>41564</xdr:rowOff>
    </xdr:to>
    <xdr:graphicFrame macro="">
      <xdr:nvGraphicFramePr>
        <xdr:cNvPr id="16" name="Cond pagto">
          <a:extLst>
            <a:ext uri="{FF2B5EF4-FFF2-40B4-BE49-F238E27FC236}">
              <a16:creationId xmlns:a16="http://schemas.microsoft.com/office/drawing/2014/main" id="{A571568C-82EC-41FB-9E8D-1DB9CCB9A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145473</xdr:colOff>
      <xdr:row>16</xdr:row>
      <xdr:rowOff>83127</xdr:rowOff>
    </xdr:from>
    <xdr:to>
      <xdr:col>15</xdr:col>
      <xdr:colOff>429490</xdr:colOff>
      <xdr:row>31</xdr:row>
      <xdr:rowOff>124690</xdr:rowOff>
    </xdr:to>
    <xdr:graphicFrame macro="">
      <xdr:nvGraphicFramePr>
        <xdr:cNvPr id="17" name="Pagtos Mensais">
          <a:extLst>
            <a:ext uri="{FF2B5EF4-FFF2-40B4-BE49-F238E27FC236}">
              <a16:creationId xmlns:a16="http://schemas.microsoft.com/office/drawing/2014/main" id="{AA0405C2-2882-A1C5-F1C8-8041AB1106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141514</xdr:colOff>
      <xdr:row>48</xdr:row>
      <xdr:rowOff>44087</xdr:rowOff>
    </xdr:from>
    <xdr:to>
      <xdr:col>15</xdr:col>
      <xdr:colOff>413656</xdr:colOff>
      <xdr:row>67</xdr:row>
      <xdr:rowOff>133350</xdr:rowOff>
    </xdr:to>
    <xdr:graphicFrame macro="">
      <xdr:nvGraphicFramePr>
        <xdr:cNvPr id="18" name="Custo por Depto">
          <a:extLst>
            <a:ext uri="{FF2B5EF4-FFF2-40B4-BE49-F238E27FC236}">
              <a16:creationId xmlns:a16="http://schemas.microsoft.com/office/drawing/2014/main" id="{B36400BE-CE05-9E5C-EEF1-0439660CE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182879</xdr:colOff>
      <xdr:row>10</xdr:row>
      <xdr:rowOff>58784</xdr:rowOff>
    </xdr:from>
    <xdr:to>
      <xdr:col>19</xdr:col>
      <xdr:colOff>326572</xdr:colOff>
      <xdr:row>28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9" name="Descrição Custo">
              <a:extLst>
                <a:ext uri="{FF2B5EF4-FFF2-40B4-BE49-F238E27FC236}">
                  <a16:creationId xmlns:a16="http://schemas.microsoft.com/office/drawing/2014/main" id="{E105B52D-D969-5B0A-F419-51C47A91A1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scrição Cus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94965" y="1909355"/>
              <a:ext cx="1972493" cy="34246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16</xdr:col>
      <xdr:colOff>152399</xdr:colOff>
      <xdr:row>1</xdr:row>
      <xdr:rowOff>27216</xdr:rowOff>
    </xdr:from>
    <xdr:to>
      <xdr:col>24</xdr:col>
      <xdr:colOff>43543</xdr:colOff>
      <xdr:row>9</xdr:row>
      <xdr:rowOff>76200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Data Emissao">
              <a:extLst>
                <a:ext uri="{FF2B5EF4-FFF2-40B4-BE49-F238E27FC236}">
                  <a16:creationId xmlns:a16="http://schemas.microsoft.com/office/drawing/2014/main" id="{71A3FFCD-C04A-A66D-2F0D-286A7837BF0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a Emissa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64485" y="212273"/>
              <a:ext cx="4767944" cy="15294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Linha do tempo: Funciona em Excel 2013 ou superior. Não mover ou redimensionar.</a:t>
              </a:r>
            </a:p>
          </xdr:txBody>
        </xdr:sp>
      </mc:Fallback>
    </mc:AlternateContent>
    <xdr:clientData/>
  </xdr:twoCellAnchor>
  <xdr:twoCellAnchor>
    <xdr:from>
      <xdr:col>0</xdr:col>
      <xdr:colOff>133350</xdr:colOff>
      <xdr:row>32</xdr:row>
      <xdr:rowOff>57150</xdr:rowOff>
    </xdr:from>
    <xdr:to>
      <xdr:col>15</xdr:col>
      <xdr:colOff>416246</xdr:colOff>
      <xdr:row>47</xdr:row>
      <xdr:rowOff>98713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F9C593-8D76-410D-A2C6-6FD5FCECB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0</xdr:row>
      <xdr:rowOff>200024</xdr:rowOff>
    </xdr:from>
    <xdr:to>
      <xdr:col>13</xdr:col>
      <xdr:colOff>347980</xdr:colOff>
      <xdr:row>11</xdr:row>
      <xdr:rowOff>229869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66BD44-4680-33F7-BEBF-AE4F7564DB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go" refreshedDate="45509.965179398147" createdVersion="8" refreshedVersion="8" minRefreshableVersion="3" recordCount="103" xr:uid="{70E45ACD-F6E4-4F31-AA92-C9AF7B7F1C59}">
  <cacheSource type="worksheet">
    <worksheetSource name="Fornecedores"/>
  </cacheSource>
  <cacheFields count="14">
    <cacheField name="ID" numFmtId="49">
      <sharedItems/>
    </cacheField>
    <cacheField name="Nota Fiscal" numFmtId="49">
      <sharedItems/>
    </cacheField>
    <cacheField name="Data Emissao" numFmtId="14">
      <sharedItems containsSemiMixedTypes="0" containsNonDate="0" containsDate="1" containsString="0" minDate="2024-01-04T00:00:00" maxDate="2024-12-29T00:00:00" count="91">
        <d v="2024-04-27T00:00:00"/>
        <d v="2024-08-16T00:00:00"/>
        <d v="2024-11-01T00:00:00"/>
        <d v="2024-04-29T00:00:00"/>
        <d v="2024-02-04T00:00:00"/>
        <d v="2024-04-10T00:00:00"/>
        <d v="2024-10-03T00:00:00"/>
        <d v="2024-05-27T00:00:00"/>
        <d v="2024-07-22T00:00:00"/>
        <d v="2024-08-23T00:00:00"/>
        <d v="2024-02-07T00:00:00"/>
        <d v="2024-03-02T00:00:00"/>
        <d v="2024-10-19T00:00:00"/>
        <d v="2024-07-27T00:00:00"/>
        <d v="2024-01-23T00:00:00"/>
        <d v="2024-07-26T00:00:00"/>
        <d v="2024-02-25T00:00:00"/>
        <d v="2024-04-01T00:00:00"/>
        <d v="2024-11-30T00:00:00"/>
        <d v="2024-08-28T00:00:00"/>
        <d v="2024-10-06T00:00:00"/>
        <d v="2024-08-30T00:00:00"/>
        <d v="2024-04-04T00:00:00"/>
        <d v="2024-02-24T00:00:00"/>
        <d v="2024-01-04T00:00:00"/>
        <d v="2024-11-23T00:00:00"/>
        <d v="2024-05-22T00:00:00"/>
        <d v="2024-12-28T00:00:00"/>
        <d v="2024-12-14T00:00:00"/>
        <d v="2024-11-12T00:00:00"/>
        <d v="2024-09-14T00:00:00"/>
        <d v="2024-05-03T00:00:00"/>
        <d v="2024-05-26T00:00:00"/>
        <d v="2024-01-20T00:00:00"/>
        <d v="2024-03-21T00:00:00"/>
        <d v="2024-04-15T00:00:00"/>
        <d v="2024-01-21T00:00:00"/>
        <d v="2024-11-20T00:00:00"/>
        <d v="2024-05-01T00:00:00"/>
        <d v="2024-04-26T00:00:00"/>
        <d v="2024-09-07T00:00:00"/>
        <d v="2024-03-14T00:00:00"/>
        <d v="2024-09-12T00:00:00"/>
        <d v="2024-12-24T00:00:00"/>
        <d v="2024-04-19T00:00:00"/>
        <d v="2024-11-13T00:00:00"/>
        <d v="2024-02-21T00:00:00"/>
        <d v="2024-04-30T00:00:00"/>
        <d v="2024-12-13T00:00:00"/>
        <d v="2024-12-27T00:00:00"/>
        <d v="2024-02-28T00:00:00"/>
        <d v="2024-10-25T00:00:00"/>
        <d v="2024-12-02T00:00:00"/>
        <d v="2024-05-20T00:00:00"/>
        <d v="2024-05-21T00:00:00"/>
        <d v="2024-09-16T00:00:00"/>
        <d v="2024-06-10T00:00:00"/>
        <d v="2024-06-09T00:00:00"/>
        <d v="2024-07-09T00:00:00"/>
        <d v="2024-01-31T00:00:00"/>
        <d v="2024-06-20T00:00:00"/>
        <d v="2024-04-20T00:00:00"/>
        <d v="2024-01-05T00:00:00"/>
        <d v="2024-10-01T00:00:00"/>
        <d v="2024-09-25T00:00:00"/>
        <d v="2024-11-29T00:00:00"/>
        <d v="2024-06-24T00:00:00"/>
        <d v="2024-06-05T00:00:00"/>
        <d v="2024-12-19T00:00:00"/>
        <d v="2024-05-04T00:00:00"/>
        <d v="2024-06-29T00:00:00"/>
        <d v="2024-05-06T00:00:00"/>
        <d v="2024-03-17T00:00:00"/>
        <d v="2024-10-30T00:00:00"/>
        <d v="2024-11-09T00:00:00"/>
        <d v="2024-08-20T00:00:00"/>
        <d v="2024-07-15T00:00:00"/>
        <d v="2024-05-12T00:00:00"/>
        <d v="2024-03-09T00:00:00"/>
        <d v="2024-02-26T00:00:00"/>
        <d v="2024-06-03T00:00:00"/>
        <d v="2024-07-08T00:00:00"/>
        <d v="2024-08-24T00:00:00"/>
        <d v="2024-02-05T00:00:00"/>
        <d v="2024-03-22T00:00:00"/>
        <d v="2024-01-16T00:00:00"/>
        <d v="2024-10-07T00:00:00"/>
        <d v="2024-04-12T00:00:00"/>
        <d v="2024-07-19T00:00:00"/>
        <d v="2024-03-04T00:00:00"/>
        <d v="2024-06-27T00:00:00"/>
      </sharedItems>
      <fieldGroup par="13"/>
    </cacheField>
    <cacheField name="Nome Fornecedor" numFmtId="49">
      <sharedItems/>
    </cacheField>
    <cacheField name="Valor" numFmtId="43">
      <sharedItems containsSemiMixedTypes="0" containsString="0" containsNumber="1" minValue="105.74" maxValue="10000"/>
    </cacheField>
    <cacheField name="Data Vencimento" numFmtId="14">
      <sharedItems containsSemiMixedTypes="0" containsNonDate="0" containsDate="1" containsString="0" minDate="2024-02-16T00:00:00" maxDate="2025-03-26T00:00:00"/>
    </cacheField>
    <cacheField name="Filial" numFmtId="0">
      <sharedItems containsSemiMixedTypes="0" containsString="0" containsNumber="1" containsInteger="1" minValue="1" maxValue="10"/>
    </cacheField>
    <cacheField name="Nome Filial" numFmtId="0">
      <sharedItems/>
    </cacheField>
    <cacheField name="Centro de Custo" numFmtId="49">
      <sharedItems containsSemiMixedTypes="0" containsString="0" containsNumber="1" containsInteger="1" minValue="1" maxValue="10"/>
    </cacheField>
    <cacheField name="Descrição Custo" numFmtId="0">
      <sharedItems/>
    </cacheField>
    <cacheField name="Cond. Pagto" numFmtId="14">
      <sharedItems/>
    </cacheField>
    <cacheField name="Dias Vencto" numFmtId="0">
      <sharedItems containsSemiMixedTypes="0" containsString="0" containsNumber="1" containsInteger="1" minValue="5" maxValue="92"/>
    </cacheField>
    <cacheField name="Dias (Data Emissao)" numFmtId="0" databaseField="0">
      <fieldGroup base="2">
        <rangePr groupBy="days" startDate="2024-01-04T00:00:00" endDate="2024-12-29T00:00:00"/>
        <groupItems count="368">
          <s v="&lt;04/01/2024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29/12/2024"/>
        </groupItems>
      </fieldGroup>
    </cacheField>
    <cacheField name="Meses (Data Emissao)" numFmtId="0" databaseField="0">
      <fieldGroup base="2">
        <rangePr groupBy="months" startDate="2024-01-04T00:00:00" endDate="2024-12-29T00:00:00"/>
        <groupItems count="14">
          <s v="&lt;04/01/2024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9/12/2024"/>
        </groupItems>
      </fieldGroup>
    </cacheField>
  </cacheFields>
  <extLst>
    <ext xmlns:x14="http://schemas.microsoft.com/office/spreadsheetml/2009/9/main" uri="{725AE2AE-9491-48be-B2B4-4EB974FC3084}">
      <x14:pivotCacheDefinition pivotCacheId="1358584845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ugo" refreshedDate="45551.967535995369" createdVersion="8" refreshedVersion="8" minRefreshableVersion="3" recordCount="0" supportSubquery="1" supportAdvancedDrill="1" xr:uid="{A0C42979-9629-40F2-A874-10218BB33026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Soma de Valor]" caption="Soma de Valor" numFmtId="0" hierarchy="20" level="32767"/>
    <cacheField name="[Fornecedores].[Data Emissao].[Data Emissao]" caption="Data Emissao" numFmtId="0" hierarchy="2" level="1">
      <sharedItems containsSemiMixedTypes="0" containsNonDate="0" containsDate="1" containsString="0" minDate="2024-01-04T00:00:00" maxDate="2024-06-30T00:00:00" count="51">
        <d v="2024-01-04T00:00:00"/>
        <d v="2024-01-05T00:00:00"/>
        <d v="2024-01-16T00:00:00"/>
        <d v="2024-01-20T00:00:00"/>
        <d v="2024-01-21T00:00:00"/>
        <d v="2024-01-23T00:00:00"/>
        <d v="2024-01-31T00:00:00"/>
        <d v="2024-02-04T00:00:00"/>
        <d v="2024-02-05T00:00:00"/>
        <d v="2024-02-07T00:00:00"/>
        <d v="2024-02-21T00:00:00"/>
        <d v="2024-02-24T00:00:00"/>
        <d v="2024-02-25T00:00:00"/>
        <d v="2024-02-26T00:00:00"/>
        <d v="2024-02-28T00:00:00"/>
        <d v="2024-03-02T00:00:00"/>
        <d v="2024-03-04T00:00:00"/>
        <d v="2024-03-09T00:00:00"/>
        <d v="2024-03-14T00:00:00"/>
        <d v="2024-03-17T00:00:00"/>
        <d v="2024-03-21T00:00:00"/>
        <d v="2024-03-22T00:00:00"/>
        <d v="2024-04-01T00:00:00"/>
        <d v="2024-04-04T00:00:00"/>
        <d v="2024-04-10T00:00:00"/>
        <d v="2024-04-12T00:00:00"/>
        <d v="2024-04-15T00:00:00"/>
        <d v="2024-04-19T00:00:00"/>
        <d v="2024-04-20T00:00:00"/>
        <d v="2024-04-26T00:00:00"/>
        <d v="2024-04-27T00:00:00"/>
        <d v="2024-04-29T00:00:00"/>
        <d v="2024-04-30T00:00:00"/>
        <d v="2024-05-01T00:00:00"/>
        <d v="2024-05-03T00:00:00"/>
        <d v="2024-05-04T00:00:00"/>
        <d v="2024-05-06T00:00:00"/>
        <d v="2024-05-12T00:00:00"/>
        <d v="2024-05-20T00:00:00"/>
        <d v="2024-05-21T00:00:00"/>
        <d v="2024-05-22T00:00:00"/>
        <d v="2024-05-26T00:00:00"/>
        <d v="2024-05-27T00:00:00"/>
        <d v="2024-06-03T00:00:00"/>
        <d v="2024-06-05T00:00:00"/>
        <d v="2024-06-09T00:00:00"/>
        <d v="2024-06-10T00:00:00"/>
        <d v="2024-06-20T00:00:00"/>
        <d v="2024-06-24T00:00:00"/>
        <d v="2024-06-27T00:00:00"/>
        <d v="2024-06-29T00:00:00"/>
      </sharedItems>
    </cacheField>
    <cacheField name="[Fornecedores].[Data Emissao (Mês)].[Data Emissao (Mês)]" caption="Data Emissao (Mês)" numFmtId="0" hierarchy="12" level="1">
      <sharedItems count="12">
        <s v="jan"/>
        <s v="fev"/>
        <s v="mar"/>
        <s v="abr"/>
        <s v="mai"/>
        <s v="jun"/>
        <s v="jul"/>
        <s v="ago"/>
        <s v="set"/>
        <s v="out"/>
        <s v="nov"/>
        <s v="dez"/>
      </sharedItems>
    </cacheField>
  </cacheFields>
  <cacheHierarchies count="22">
    <cacheHierarchy uniqueName="[Fornecedores].[ID]" caption="ID" attribute="1" defaultMemberUniqueName="[Fornecedores].[ID].[All]" allUniqueName="[Fornecedores].[ID].[All]" dimensionUniqueName="[Fornecedores]" displayFolder="" count="0" memberValueDatatype="130" unbalanced="0"/>
    <cacheHierarchy uniqueName="[Fornecedores].[Nota Fiscal]" caption="Nota Fiscal" attribute="1" defaultMemberUniqueName="[Fornecedores].[Nota Fiscal].[All]" allUniqueName="[Fornecedores].[Nota Fiscal].[All]" dimensionUniqueName="[Fornecedores]" displayFolder="" count="0" memberValueDatatype="130" unbalanced="0"/>
    <cacheHierarchy uniqueName="[Fornecedores].[Data Emissao]" caption="Data Emissao" attribute="1" time="1" defaultMemberUniqueName="[Fornecedores].[Data Emissao].[All]" allUniqueName="[Fornecedores].[Data Emissao].[All]" dimensionUniqueName="[Fornecedores]" displayFolder="" count="2" memberValueDatatype="7" unbalanced="0">
      <fieldsUsage count="2">
        <fieldUsage x="-1"/>
        <fieldUsage x="1"/>
      </fieldsUsage>
    </cacheHierarchy>
    <cacheHierarchy uniqueName="[Fornecedores].[Nome Fornecedor]" caption="Nome Fornecedor" attribute="1" defaultMemberUniqueName="[Fornecedores].[Nome Fornecedor].[All]" allUniqueName="[Fornecedores].[Nome Fornecedor].[All]" dimensionUniqueName="[Fornecedores]" displayFolder="" count="0" memberValueDatatype="130" unbalanced="0"/>
    <cacheHierarchy uniqueName="[Fornecedores].[Valor]" caption="Valor" attribute="1" defaultMemberUniqueName="[Fornecedores].[Valor].[All]" allUniqueName="[Fornecedores].[Valor].[All]" dimensionUniqueName="[Fornecedores]" displayFolder="" count="0" memberValueDatatype="5" unbalanced="0"/>
    <cacheHierarchy uniqueName="[Fornecedores].[Data Vencimento]" caption="Data Vencimento" attribute="1" time="1" defaultMemberUniqueName="[Fornecedores].[Data Vencimento].[All]" allUniqueName="[Fornecedores].[Data Vencimento].[All]" dimensionUniqueName="[Fornecedores]" displayFolder="" count="2" memberValueDatatype="7" unbalanced="0"/>
    <cacheHierarchy uniqueName="[Fornecedores].[Filial]" caption="Filial" attribute="1" defaultMemberUniqueName="[Fornecedores].[Filial].[All]" allUniqueName="[Fornecedores].[Filial].[All]" dimensionUniqueName="[Fornecedores]" displayFolder="" count="0" memberValueDatatype="20" unbalanced="0"/>
    <cacheHierarchy uniqueName="[Fornecedores].[Nome Filial]" caption="Nome Filial" attribute="1" defaultMemberUniqueName="[Fornecedores].[Nome Filial].[All]" allUniqueName="[Fornecedores].[Nome Filial].[All]" dimensionUniqueName="[Fornecedores]" displayFolder="" count="0" memberValueDatatype="130" unbalanced="0"/>
    <cacheHierarchy uniqueName="[Fornecedores].[Centro de Custo]" caption="Centro de Custo" attribute="1" defaultMemberUniqueName="[Fornecedores].[Centro de Custo].[All]" allUniqueName="[Fornecedores].[Centro de Custo].[All]" dimensionUniqueName="[Fornecedores]" displayFolder="" count="0" memberValueDatatype="20" unbalanced="0"/>
    <cacheHierarchy uniqueName="[Fornecedores].[Descrição Custo]" caption="Descrição Custo" attribute="1" defaultMemberUniqueName="[Fornecedores].[Descrição Custo].[All]" allUniqueName="[Fornecedores].[Descrição Custo].[All]" dimensionUniqueName="[Fornecedores]" displayFolder="" count="2" memberValueDatatype="130" unbalanced="0"/>
    <cacheHierarchy uniqueName="[Fornecedores].[Cond. Pagto]" caption="Cond. Pagto" attribute="1" defaultMemberUniqueName="[Fornecedores].[Cond. Pagto].[All]" allUniqueName="[Fornecedores].[Cond. Pagto].[All]" dimensionUniqueName="[Fornecedores]" displayFolder="" count="0" memberValueDatatype="130" unbalanced="0"/>
    <cacheHierarchy uniqueName="[Fornecedores].[Dias Vencto]" caption="Dias Vencto" attribute="1" defaultMemberUniqueName="[Fornecedores].[Dias Vencto].[All]" allUniqueName="[Fornecedores].[Dias Vencto].[All]" dimensionUniqueName="[Fornecedores]" displayFolder="" count="0" memberValueDatatype="20" unbalanced="0"/>
    <cacheHierarchy uniqueName="[Fornecedores].[Data Emissao (Mês)]" caption="Data Emissao (Mês)" attribute="1" defaultMemberUniqueName="[Fornecedores].[Data Emissao (Mês)].[All]" allUniqueName="[Fornecedores].[Data Emissao (Mês)].[All]" dimensionUniqueName="[Fornecedores]" displayFolder="" count="2" memberValueDatatype="130" unbalanced="0">
      <fieldsUsage count="2">
        <fieldUsage x="-1"/>
        <fieldUsage x="2"/>
      </fieldsUsage>
    </cacheHierarchy>
    <cacheHierarchy uniqueName="[Fornecedores].[Data Vencimento (Ano)]" caption="Data Vencimento (Ano)" attribute="1" defaultMemberUniqueName="[Fornecedores].[Data Vencimento (Ano)].[All]" allUniqueName="[Fornecedores].[Data Vencimento (Ano)].[All]" dimensionUniqueName="[Fornecedores]" displayFolder="" count="2" memberValueDatatype="130" unbalanced="0"/>
    <cacheHierarchy uniqueName="[Fornecedores].[Data Vencimento (Trimestre)]" caption="Data Vencimento (Trimestre)" attribute="1" defaultMemberUniqueName="[Fornecedores].[Data Vencimento (Trimestre)].[All]" allUniqueName="[Fornecedores].[Data Vencimento (Trimestre)].[All]" dimensionUniqueName="[Fornecedores]" displayFolder="" count="2" memberValueDatatype="130" unbalanced="0"/>
    <cacheHierarchy uniqueName="[Fornecedores].[Data Vencimento (Mês)]" caption="Data Vencimento (Mês)" attribute="1" defaultMemberUniqueName="[Fornecedores].[Data Vencimento (Mês)].[All]" allUniqueName="[Fornecedores].[Data Vencimento (Mês)].[All]" dimensionUniqueName="[Fornecedores]" displayFolder="" count="2" memberValueDatatype="130" unbalanced="0"/>
    <cacheHierarchy uniqueName="[Fornecedores].[Data Emissao (Índice de Mês)]" caption="Data Emissao (Índice de Mês)" attribute="1" defaultMemberUniqueName="[Fornecedores].[Data Emissao (Índice de Mês)].[All]" allUniqueName="[Fornecedores].[Data Emissao (Índice de Mês)].[All]" dimensionUniqueName="[Fornecedores]" displayFolder="" count="0" memberValueDatatype="20" unbalanced="0" hidden="1"/>
    <cacheHierarchy uniqueName="[Fornecedores].[Data Vencimento (Índice de Mês)]" caption="Data Vencimento (Índice de Mês)" attribute="1" defaultMemberUniqueName="[Fornecedores].[Data Vencimento (Índice de Mês)].[All]" allUniqueName="[Fornecedores].[Data Vencimento (Índice de Mês)].[All]" dimensionUniqueName="[Fornecedores]" displayFolder="" count="0" memberValueDatatype="20" unbalanced="0" hidden="1"/>
    <cacheHierarchy uniqueName="[Measures].[__XL_Count Fornecedores]" caption="__XL_Count Fornecedores" measure="1" displayFolder="" measureGroup="Fornecedores" count="0" hidden="1"/>
    <cacheHierarchy uniqueName="[Measures].[__Não há medidas definidas]" caption="__Não há medidas definidas" measure="1" displayFolder="" count="0" hidden="1"/>
    <cacheHierarchy uniqueName="[Measures].[Soma de Valor]" caption="Soma de Valor" measure="1" displayFolder="" measureGroup="Fornecedore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ntagem de Nota Fiscal]" caption="Contagem de Nota Fiscal" measure="1" displayFolder="" measureGroup="Fornecedor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Fornecedores" uniqueName="[Fornecedores]" caption="Fornecedores"/>
    <dimension measure="1" name="Measures" uniqueName="[Measures]" caption="Measures"/>
  </dimensions>
  <measureGroups count="1">
    <measureGroup name="Fornecedores" caption="Fornecedores"/>
  </measureGroups>
  <maps count="1">
    <map measureGroup="0" dimension="0"/>
  </maps>
  <extLst>
    <ext xmlns:x14="http://schemas.microsoft.com/office/spreadsheetml/2009/9/main" uri="{725AE2AE-9491-48be-B2B4-4EB974FC3084}">
      <x14:pivotCacheDefinition pivotCacheId="2113707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ugo" refreshedDate="45551.958750925929" createdVersion="3" refreshedVersion="8" minRefreshableVersion="3" recordCount="0" supportSubquery="1" supportAdvancedDrill="1" xr:uid="{2B741A49-3D3D-4E16-B96D-1A3952BFA468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2">
    <cacheHierarchy uniqueName="[Fornecedores].[ID]" caption="ID" attribute="1" defaultMemberUniqueName="[Fornecedores].[ID].[All]" allUniqueName="[Fornecedores].[ID].[All]" dimensionUniqueName="[Fornecedores]" displayFolder="" count="0" memberValueDatatype="130" unbalanced="0"/>
    <cacheHierarchy uniqueName="[Fornecedores].[Nota Fiscal]" caption="Nota Fiscal" attribute="1" defaultMemberUniqueName="[Fornecedores].[Nota Fiscal].[All]" allUniqueName="[Fornecedores].[Nota Fiscal].[All]" dimensionUniqueName="[Fornecedores]" displayFolder="" count="0" memberValueDatatype="130" unbalanced="0"/>
    <cacheHierarchy uniqueName="[Fornecedores].[Data Emissao]" caption="Data Emissao" attribute="1" time="1" defaultMemberUniqueName="[Fornecedores].[Data Emissao].[All]" allUniqueName="[Fornecedores].[Data Emissao].[All]" dimensionUniqueName="[Fornecedores]" displayFolder="" count="2" memberValueDatatype="7" unbalanced="0"/>
    <cacheHierarchy uniqueName="[Fornecedores].[Nome Fornecedor]" caption="Nome Fornecedor" attribute="1" defaultMemberUniqueName="[Fornecedores].[Nome Fornecedor].[All]" allUniqueName="[Fornecedores].[Nome Fornecedor].[All]" dimensionUniqueName="[Fornecedores]" displayFolder="" count="0" memberValueDatatype="130" unbalanced="0"/>
    <cacheHierarchy uniqueName="[Fornecedores].[Valor]" caption="Valor" attribute="1" defaultMemberUniqueName="[Fornecedores].[Valor].[All]" allUniqueName="[Fornecedores].[Valor].[All]" dimensionUniqueName="[Fornecedores]" displayFolder="" count="0" memberValueDatatype="5" unbalanced="0"/>
    <cacheHierarchy uniqueName="[Fornecedores].[Data Vencimento]" caption="Data Vencimento" attribute="1" time="1" defaultMemberUniqueName="[Fornecedores].[Data Vencimento].[All]" allUniqueName="[Fornecedores].[Data Vencimento].[All]" dimensionUniqueName="[Fornecedores]" displayFolder="" count="0" memberValueDatatype="7" unbalanced="0"/>
    <cacheHierarchy uniqueName="[Fornecedores].[Filial]" caption="Filial" attribute="1" defaultMemberUniqueName="[Fornecedores].[Filial].[All]" allUniqueName="[Fornecedores].[Filial].[All]" dimensionUniqueName="[Fornecedores]" displayFolder="" count="0" memberValueDatatype="20" unbalanced="0"/>
    <cacheHierarchy uniqueName="[Fornecedores].[Nome Filial]" caption="Nome Filial" attribute="1" defaultMemberUniqueName="[Fornecedores].[Nome Filial].[All]" allUniqueName="[Fornecedores].[Nome Filial].[All]" dimensionUniqueName="[Fornecedores]" displayFolder="" count="0" memberValueDatatype="130" unbalanced="0"/>
    <cacheHierarchy uniqueName="[Fornecedores].[Centro de Custo]" caption="Centro de Custo" attribute="1" defaultMemberUniqueName="[Fornecedores].[Centro de Custo].[All]" allUniqueName="[Fornecedores].[Centro de Custo].[All]" dimensionUniqueName="[Fornecedores]" displayFolder="" count="0" memberValueDatatype="20" unbalanced="0"/>
    <cacheHierarchy uniqueName="[Fornecedores].[Descrição Custo]" caption="Descrição Custo" attribute="1" defaultMemberUniqueName="[Fornecedores].[Descrição Custo].[All]" allUniqueName="[Fornecedores].[Descrição Custo].[All]" dimensionUniqueName="[Fornecedores]" displayFolder="" count="0" memberValueDatatype="130" unbalanced="0"/>
    <cacheHierarchy uniqueName="[Fornecedores].[Cond. Pagto]" caption="Cond. Pagto" attribute="1" defaultMemberUniqueName="[Fornecedores].[Cond. Pagto].[All]" allUniqueName="[Fornecedores].[Cond. Pagto].[All]" dimensionUniqueName="[Fornecedores]" displayFolder="" count="0" memberValueDatatype="130" unbalanced="0"/>
    <cacheHierarchy uniqueName="[Fornecedores].[Dias Vencto]" caption="Dias Vencto" attribute="1" defaultMemberUniqueName="[Fornecedores].[Dias Vencto].[All]" allUniqueName="[Fornecedores].[Dias Vencto].[All]" dimensionUniqueName="[Fornecedores]" displayFolder="" count="0" memberValueDatatype="20" unbalanced="0"/>
    <cacheHierarchy uniqueName="[Fornecedores].[Data Emissao (Mês)]" caption="Data Emissao (Mês)" attribute="1" defaultMemberUniqueName="[Fornecedores].[Data Emissao (Mês)].[All]" allUniqueName="[Fornecedores].[Data Emissao (Mês)].[All]" dimensionUniqueName="[Fornecedores]" displayFolder="" count="0" memberValueDatatype="130" unbalanced="0"/>
    <cacheHierarchy uniqueName="[Fornecedores].[Data Vencimento (Ano)]" caption="Data Vencimento (Ano)" attribute="1" defaultMemberUniqueName="[Fornecedores].[Data Vencimento (Ano)].[All]" allUniqueName="[Fornecedores].[Data Vencimento (Ano)].[All]" dimensionUniqueName="[Fornecedores]" displayFolder="" count="0" memberValueDatatype="130" unbalanced="0"/>
    <cacheHierarchy uniqueName="[Fornecedores].[Data Vencimento (Trimestre)]" caption="Data Vencimento (Trimestre)" attribute="1" defaultMemberUniqueName="[Fornecedores].[Data Vencimento (Trimestre)].[All]" allUniqueName="[Fornecedores].[Data Vencimento (Trimestre)].[All]" dimensionUniqueName="[Fornecedores]" displayFolder="" count="0" memberValueDatatype="130" unbalanced="0"/>
    <cacheHierarchy uniqueName="[Fornecedores].[Data Vencimento (Mês)]" caption="Data Vencimento (Mês)" attribute="1" defaultMemberUniqueName="[Fornecedores].[Data Vencimento (Mês)].[All]" allUniqueName="[Fornecedores].[Data Vencimento (Mês)].[All]" dimensionUniqueName="[Fornecedores]" displayFolder="" count="0" memberValueDatatype="130" unbalanced="0"/>
    <cacheHierarchy uniqueName="[Fornecedores].[Data Emissao (Índice de Mês)]" caption="Data Emissao (Índice de Mês)" attribute="1" defaultMemberUniqueName="[Fornecedores].[Data Emissao (Índice de Mês)].[All]" allUniqueName="[Fornecedores].[Data Emissao (Índice de Mês)].[All]" dimensionUniqueName="[Fornecedores]" displayFolder="" count="0" memberValueDatatype="20" unbalanced="0" hidden="1"/>
    <cacheHierarchy uniqueName="[Fornecedores].[Data Vencimento (Índice de Mês)]" caption="Data Vencimento (Índice de Mês)" attribute="1" defaultMemberUniqueName="[Fornecedores].[Data Vencimento (Índice de Mês)].[All]" allUniqueName="[Fornecedores].[Data Vencimento (Índice de Mês)].[All]" dimensionUniqueName="[Fornecedores]" displayFolder="" count="0" memberValueDatatype="20" unbalanced="0" hidden="1"/>
    <cacheHierarchy uniqueName="[Measures].[__XL_Count Fornecedores]" caption="__XL_Count Fornecedores" measure="1" displayFolder="" measureGroup="Fornecedores" count="0" hidden="1"/>
    <cacheHierarchy uniqueName="[Measures].[__Não há medidas definidas]" caption="__Não há medidas definidas" measure="1" displayFolder="" count="0" hidden="1"/>
    <cacheHierarchy uniqueName="[Measures].[Soma de Valor]" caption="Soma de Valor" measure="1" displayFolder="" measureGroup="Fornecedores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ntagem de Nota Fiscal]" caption="Contagem de Nota Fiscal" measure="1" displayFolder="" measureGroup="Fornecedor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pivotCacheId="28302448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go" refreshedDate="45509.965179629631" createdVersion="8" refreshedVersion="8" minRefreshableVersion="3" recordCount="103" xr:uid="{7A39A85A-E4FE-4820-BA38-AF5C7E921329}">
  <cacheSource type="worksheet">
    <worksheetSource name="Fornecedores[[Valor]:[Descrição Custo]]"/>
  </cacheSource>
  <cacheFields count="6">
    <cacheField name="Valor" numFmtId="43">
      <sharedItems containsSemiMixedTypes="0" containsString="0" containsNumber="1" minValue="105.74" maxValue="10000"/>
    </cacheField>
    <cacheField name="Data Vencimento" numFmtId="14">
      <sharedItems containsSemiMixedTypes="0" containsNonDate="0" containsDate="1" containsString="0" minDate="2024-02-16T00:00:00" maxDate="2025-03-26T00:00:00"/>
    </cacheField>
    <cacheField name="Filial" numFmtId="0">
      <sharedItems containsSemiMixedTypes="0" containsString="0" containsNumber="1" containsInteger="1" minValue="1" maxValue="10"/>
    </cacheField>
    <cacheField name="Nome Filial" numFmtId="0">
      <sharedItems/>
    </cacheField>
    <cacheField name="Centro de Custo" numFmtId="49">
      <sharedItems containsSemiMixedTypes="0" containsString="0" containsNumber="1" containsInteger="1" minValue="1" maxValue="10"/>
    </cacheField>
    <cacheField name="Descrição Custo" numFmtId="0">
      <sharedItems count="10">
        <s v="Produção"/>
        <s v="Contabilidade"/>
        <s v="Financeiro"/>
        <s v="Segurança do Trabalho"/>
        <s v="Faturamento"/>
        <s v="Engenharia"/>
        <s v="Qualidade"/>
        <s v="Meio Ambiente"/>
        <s v="Administrativo"/>
        <s v="Recursos Humanos"/>
      </sharedItems>
    </cacheField>
  </cacheFields>
  <extLst>
    <ext xmlns:x14="http://schemas.microsoft.com/office/spreadsheetml/2009/9/main" uri="{725AE2AE-9491-48be-B2B4-4EB974FC3084}">
      <x14:pivotCacheDefinition pivotCacheId="52893812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go" refreshedDate="45509.965180324078" createdVersion="8" refreshedVersion="8" minRefreshableVersion="3" recordCount="104" xr:uid="{066E95DA-EE0A-43B3-AE0D-DF4E8B59851E}">
  <cacheSource type="worksheet">
    <worksheetSource ref="A1:L1048576" sheet="Dados"/>
  </cacheSource>
  <cacheFields count="17">
    <cacheField name="ID" numFmtId="0">
      <sharedItems containsBlank="1"/>
    </cacheField>
    <cacheField name="Nota Fiscal" numFmtId="0">
      <sharedItems containsBlank="1" count="104">
        <s v="669799"/>
        <s v="98428"/>
        <s v="816937"/>
        <s v="681918"/>
        <s v="285154"/>
        <s v="526705"/>
        <s v="775217"/>
        <s v="19567"/>
        <s v="302253"/>
        <s v="660685"/>
        <s v="494268"/>
        <s v="878504"/>
        <s v="793720"/>
        <s v="639630"/>
        <s v="18539"/>
        <s v="911717"/>
        <s v="227876"/>
        <s v="777855"/>
        <s v="550346"/>
        <s v="839993"/>
        <s v="325837"/>
        <s v="693467"/>
        <s v="333309"/>
        <s v="302867"/>
        <s v="643964"/>
        <s v="591649"/>
        <s v="475495"/>
        <s v="683027"/>
        <s v="371490"/>
        <s v="586630"/>
        <s v="177815"/>
        <s v="174146"/>
        <s v="307354"/>
        <s v="899846"/>
        <s v="76446"/>
        <s v="538161"/>
        <s v="910242"/>
        <s v="145513"/>
        <s v="131719"/>
        <s v="828496"/>
        <s v="539043"/>
        <s v="221735"/>
        <s v="604951"/>
        <s v="515109"/>
        <s v="780051"/>
        <s v="587516"/>
        <s v="734725"/>
        <s v="540180"/>
        <s v="800273"/>
        <s v="354973"/>
        <s v="865032"/>
        <s v="352535"/>
        <s v="320063"/>
        <s v="644609"/>
        <s v="228179"/>
        <s v="383291"/>
        <s v="339940"/>
        <s v="548102"/>
        <s v="401176"/>
        <s v="469046"/>
        <s v="371750"/>
        <s v="53871"/>
        <s v="454264"/>
        <s v="547741"/>
        <s v="40573"/>
        <s v="28764"/>
        <s v="528801"/>
        <s v="159232"/>
        <s v="505393"/>
        <s v="18078"/>
        <s v="655925"/>
        <s v="268237"/>
        <s v="798986"/>
        <s v="964821301"/>
        <s v="155168495"/>
        <s v="392458122"/>
        <s v="307641958"/>
        <s v="476832019"/>
        <s v="150389624"/>
        <s v="236417583"/>
        <s v="847362910"/>
        <s v="694523108"/>
        <s v="153279506"/>
        <s v="532107849"/>
        <s v="716384201"/>
        <s v="293857164"/>
        <s v="468215903"/>
        <s v="720489315"/>
        <s v="951382764"/>
        <s v="327415689"/>
        <s v="643782195"/>
        <s v="874916205"/>
        <s v="517684230"/>
        <s v="359748120"/>
        <s v="871630295"/>
        <s v="104728369"/>
        <s v="942753810"/>
        <s v="318457209"/>
        <s v="746283591"/>
        <s v="567198432"/>
        <s v="370961"/>
        <s v="6548765"/>
        <s v="56468732"/>
        <m/>
      </sharedItems>
    </cacheField>
    <cacheField name="Data Emissao" numFmtId="14">
      <sharedItems containsNonDate="0" containsDate="1" containsString="0" containsBlank="1" minDate="2024-01-04T00:00:00" maxDate="2024-12-29T00:00:00" count="92">
        <d v="2024-04-27T00:00:00"/>
        <d v="2024-08-16T00:00:00"/>
        <d v="2024-11-01T00:00:00"/>
        <d v="2024-04-29T00:00:00"/>
        <d v="2024-02-04T00:00:00"/>
        <d v="2024-04-10T00:00:00"/>
        <d v="2024-10-03T00:00:00"/>
        <d v="2024-05-27T00:00:00"/>
        <d v="2024-07-22T00:00:00"/>
        <d v="2024-08-23T00:00:00"/>
        <d v="2024-02-07T00:00:00"/>
        <d v="2024-03-02T00:00:00"/>
        <d v="2024-10-19T00:00:00"/>
        <d v="2024-07-27T00:00:00"/>
        <d v="2024-01-23T00:00:00"/>
        <d v="2024-07-26T00:00:00"/>
        <d v="2024-02-25T00:00:00"/>
        <d v="2024-04-01T00:00:00"/>
        <d v="2024-11-30T00:00:00"/>
        <d v="2024-08-28T00:00:00"/>
        <d v="2024-10-06T00:00:00"/>
        <d v="2024-08-30T00:00:00"/>
        <d v="2024-04-04T00:00:00"/>
        <d v="2024-02-24T00:00:00"/>
        <d v="2024-01-04T00:00:00"/>
        <d v="2024-11-23T00:00:00"/>
        <d v="2024-05-22T00:00:00"/>
        <d v="2024-12-28T00:00:00"/>
        <d v="2024-12-14T00:00:00"/>
        <d v="2024-11-12T00:00:00"/>
        <d v="2024-09-14T00:00:00"/>
        <d v="2024-05-03T00:00:00"/>
        <d v="2024-05-26T00:00:00"/>
        <d v="2024-01-20T00:00:00"/>
        <d v="2024-03-21T00:00:00"/>
        <d v="2024-04-15T00:00:00"/>
        <d v="2024-01-21T00:00:00"/>
        <d v="2024-11-20T00:00:00"/>
        <d v="2024-05-01T00:00:00"/>
        <d v="2024-04-26T00:00:00"/>
        <d v="2024-09-07T00:00:00"/>
        <d v="2024-03-14T00:00:00"/>
        <d v="2024-09-12T00:00:00"/>
        <d v="2024-12-24T00:00:00"/>
        <d v="2024-04-19T00:00:00"/>
        <d v="2024-11-13T00:00:00"/>
        <d v="2024-02-21T00:00:00"/>
        <d v="2024-04-30T00:00:00"/>
        <d v="2024-12-13T00:00:00"/>
        <d v="2024-12-27T00:00:00"/>
        <d v="2024-02-28T00:00:00"/>
        <d v="2024-10-25T00:00:00"/>
        <d v="2024-12-02T00:00:00"/>
        <d v="2024-05-20T00:00:00"/>
        <d v="2024-05-21T00:00:00"/>
        <d v="2024-09-16T00:00:00"/>
        <d v="2024-06-10T00:00:00"/>
        <d v="2024-06-09T00:00:00"/>
        <d v="2024-07-09T00:00:00"/>
        <d v="2024-01-31T00:00:00"/>
        <d v="2024-06-20T00:00:00"/>
        <d v="2024-04-20T00:00:00"/>
        <d v="2024-01-05T00:00:00"/>
        <d v="2024-10-01T00:00:00"/>
        <d v="2024-09-25T00:00:00"/>
        <d v="2024-11-29T00:00:00"/>
        <d v="2024-06-24T00:00:00"/>
        <d v="2024-06-05T00:00:00"/>
        <d v="2024-12-19T00:00:00"/>
        <d v="2024-05-04T00:00:00"/>
        <d v="2024-06-29T00:00:00"/>
        <d v="2024-05-06T00:00:00"/>
        <d v="2024-03-17T00:00:00"/>
        <d v="2024-10-30T00:00:00"/>
        <d v="2024-11-09T00:00:00"/>
        <d v="2024-08-20T00:00:00"/>
        <d v="2024-07-15T00:00:00"/>
        <d v="2024-05-12T00:00:00"/>
        <d v="2024-03-09T00:00:00"/>
        <d v="2024-02-26T00:00:00"/>
        <d v="2024-06-03T00:00:00"/>
        <d v="2024-07-08T00:00:00"/>
        <d v="2024-08-24T00:00:00"/>
        <d v="2024-02-05T00:00:00"/>
        <d v="2024-03-22T00:00:00"/>
        <d v="2024-01-16T00:00:00"/>
        <d v="2024-10-07T00:00:00"/>
        <d v="2024-04-12T00:00:00"/>
        <d v="2024-07-19T00:00:00"/>
        <d v="2024-03-04T00:00:00"/>
        <d v="2024-06-27T00:00:00"/>
        <m/>
      </sharedItems>
      <fieldGroup par="16"/>
    </cacheField>
    <cacheField name="Nome Fornecedor" numFmtId="0">
      <sharedItems containsBlank="1" count="49">
        <s v="Jesus Aragão Ltda."/>
        <s v="Nascimento"/>
        <s v="Moreira Lima S.A."/>
        <s v="Moraes - EI"/>
        <s v="Sales Cardoso Ltda."/>
        <s v="da Cunha Monteiro Ltda."/>
        <s v="Fogaça e Filhos Ltda."/>
        <s v="Jesus Cunha Ltda."/>
        <s v="Silva e Silva Ltda."/>
        <s v="Moraes de Almeida S.A."/>
        <s v="Nascimento Monteiro Ltda."/>
        <s v="Gomes e Almeida Ltda."/>
        <s v="Cardoso Lima e Filhos Ltda."/>
        <s v="Nogueira e Filhos Ltda."/>
        <s v="Monteiro e Cunha S.A."/>
        <s v="Lima Oliveira S.A."/>
        <s v="Almeida e Santos Ltda."/>
        <s v="Sales de Souza Ltda."/>
        <s v="Moraes da Silva EI"/>
        <s v="Fernandes e Costa Ltda."/>
        <s v="Souza de Souza Ltda."/>
        <s v="Best Solutions Agency"/>
        <s v="Innovative Tech Ventures"/>
        <s v="Future Vision Enterprises"/>
        <s v="Strategic Growth Partners"/>
        <s v="Blue Horizon Innovations"/>
        <s v="Next Generation Technologies"/>
        <s v="Dynamic Solutions Group"/>
        <s v="Global Impact Services"/>
        <s v="Advanced Business Consultants"/>
        <s v="Proactive Management Inc."/>
        <s v="Comprehensive Support Services"/>
        <s v="Optimal Solutions Network"/>
        <s v="Empowerment Consulting Group"/>
        <s v="Innovative Solutions Worldwide"/>
        <s v="Efficient Workflow Systems"/>
        <s v="Advanced Analytics Company"/>
        <s v="Trusted Advisors Alliance"/>
        <s v="Leading Edge Solutions"/>
        <s v="Visionary Leaders Group"/>
        <s v="Excellence Services Incorporated"/>
        <s v="Future Trends Corporation"/>
        <s v="Progressive Solutions Partners"/>
        <s v="Strategic Planning Solutions"/>
        <s v="Next Step Consulting Group"/>
        <s v="Visionary Solutions Network"/>
        <s v="Dynamic Growth Advisors"/>
        <s v="Innovative Business Solutions"/>
        <m/>
      </sharedItems>
    </cacheField>
    <cacheField name="Valor" numFmtId="43">
      <sharedItems containsString="0" containsBlank="1" containsNumber="1" minValue="105.74" maxValue="10000" count="104">
        <n v="8752.41"/>
        <n v="1042.97"/>
        <n v="1297.1099999999999"/>
        <n v="8804.24"/>
        <n v="9242.9500000000007"/>
        <n v="5583.84"/>
        <n v="7577.05"/>
        <n v="5827.81"/>
        <n v="6421.28"/>
        <n v="8616.41"/>
        <n v="5075.63"/>
        <n v="7524.39"/>
        <n v="2107.94"/>
        <n v="3570.02"/>
        <n v="5035.6499999999996"/>
        <n v="4159.67"/>
        <n v="2938.5"/>
        <n v="4986.38"/>
        <n v="1145.51"/>
        <n v="411.82"/>
        <n v="7408.98"/>
        <n v="6225"/>
        <n v="6115.38"/>
        <n v="8165.12"/>
        <n v="3321.24"/>
        <n v="7129.59"/>
        <n v="3076.97"/>
        <n v="4169.18"/>
        <n v="865.85"/>
        <n v="2948.73"/>
        <n v="9234.9599999999991"/>
        <n v="2514.27"/>
        <n v="1460.39"/>
        <n v="9964.36"/>
        <n v="3101.64"/>
        <n v="2265.39"/>
        <n v="1570.01"/>
        <n v="3458.68"/>
        <n v="1106.95"/>
        <n v="6442.08"/>
        <n v="1836.06"/>
        <n v="3944.19"/>
        <n v="1471.75"/>
        <n v="5017.32"/>
        <n v="740.91"/>
        <n v="3520.69"/>
        <n v="842.88"/>
        <n v="4456.8"/>
        <n v="7585.01"/>
        <n v="3016.21"/>
        <n v="7125.43"/>
        <n v="2433.61"/>
        <n v="339.83"/>
        <n v="2355.63"/>
        <n v="6007.12"/>
        <n v="7383.73"/>
        <n v="5853.96"/>
        <n v="6148.4"/>
        <n v="2070.96"/>
        <n v="105.74"/>
        <n v="8328.39"/>
        <n v="7149.58"/>
        <n v="3858.48"/>
        <n v="2637.12"/>
        <n v="8695.34"/>
        <n v="1040.31"/>
        <n v="4451.12"/>
        <n v="2606.91"/>
        <n v="6193.43"/>
        <n v="995.97"/>
        <n v="2036.41"/>
        <n v="1575.05"/>
        <n v="9581.0300000000007"/>
        <n v="9309.68"/>
        <n v="7857.95"/>
        <n v="1265.3800000000001"/>
        <n v="4782.6499999999996"/>
        <n v="5638.25"/>
        <n v="3928.74"/>
        <n v="7102.47"/>
        <n v="5317.86"/>
        <n v="2635.99"/>
        <n v="8223.5300000000007"/>
        <n v="6405.14"/>
        <n v="9437.2800000000007"/>
        <n v="4186.3500000000004"/>
        <n v="1739.46"/>
        <n v="8274.93"/>
        <n v="5874.12"/>
        <n v="9635.48"/>
        <n v="4126.5"/>
        <n v="7596.34"/>
        <n v="1257.68"/>
        <n v="9376.24"/>
        <n v="1468.53"/>
        <n v="5196.84"/>
        <n v="8475.36"/>
        <n v="3809.74"/>
        <n v="1928.61"/>
        <n v="5674.21"/>
        <n v="3330.5"/>
        <n v="10000"/>
        <n v="7000"/>
        <m/>
      </sharedItems>
    </cacheField>
    <cacheField name="Data Vencimento" numFmtId="14">
      <sharedItems containsNonDate="0" containsDate="1" containsString="0" containsBlank="1" minDate="2024-02-16T00:00:00" maxDate="2025-03-26T00:00:00" count="93">
        <d v="2024-07-26T00:00:00"/>
        <d v="2024-10-15T00:00:00"/>
        <d v="2024-12-01T00:00:00"/>
        <d v="2024-06-28T00:00:00"/>
        <d v="2024-05-04T00:00:00"/>
        <d v="2024-05-10T00:00:00"/>
        <d v="2025-01-01T00:00:00"/>
        <d v="2024-06-26T00:00:00"/>
        <d v="2024-09-20T00:00:00"/>
        <d v="2024-10-22T00:00:00"/>
        <d v="2024-04-07T00:00:00"/>
        <d v="2024-05-31T00:00:00"/>
        <d v="2024-12-18T00:00:00"/>
        <d v="2024-08-26T00:00:00"/>
        <d v="2024-03-23T00:00:00"/>
        <d v="2024-08-25T00:00:00"/>
        <d v="2024-05-25T00:00:00"/>
        <d v="2024-06-30T00:00:00"/>
        <d v="2025-02-28T00:00:00"/>
        <d v="2024-11-26T00:00:00"/>
        <d v="2025-01-04T00:00:00"/>
        <d v="2024-11-28T00:00:00"/>
        <d v="2024-07-03T00:00:00"/>
        <d v="2024-03-25T00:00:00"/>
        <d v="2024-04-03T00:00:00"/>
        <d v="2024-12-23T00:00:00"/>
        <d v="2024-07-21T00:00:00"/>
        <d v="2025-01-27T00:00:00"/>
        <d v="2025-01-13T00:00:00"/>
        <d v="2024-12-12T00:00:00"/>
        <d v="2024-11-13T00:00:00"/>
        <d v="2024-07-02T00:00:00"/>
        <d v="2024-08-24T00:00:00"/>
        <d v="2024-02-19T00:00:00"/>
        <d v="2024-06-19T00:00:00"/>
        <d v="2024-05-15T00:00:00"/>
        <d v="2024-03-21T00:00:00"/>
        <d v="2024-12-20T00:00:00"/>
        <d v="2024-07-30T00:00:00"/>
        <d v="2024-10-06T00:00:00"/>
        <d v="2024-04-13T00:00:00"/>
        <d v="2024-12-11T00:00:00"/>
        <d v="2025-03-22T00:00:00"/>
        <d v="2024-05-18T00:00:00"/>
        <d v="2024-04-23T00:00:00"/>
        <d v="2024-07-29T00:00:00"/>
        <d v="2025-03-11T00:00:00"/>
        <d v="2025-03-25T00:00:00"/>
        <d v="2024-05-28T00:00:00"/>
        <d v="2024-11-24T00:00:00"/>
        <d v="2024-07-19T00:00:00"/>
        <d v="2024-06-20T00:00:00"/>
        <d v="2024-12-15T00:00:00"/>
        <d v="2024-09-08T00:00:00"/>
        <d v="2024-06-14T00:00:00"/>
        <d v="2024-10-07T00:00:00"/>
        <d v="2024-04-30T00:00:00"/>
        <d v="2024-09-18T00:00:00"/>
        <d v="2024-04-04T00:00:00"/>
        <d v="2024-12-30T00:00:00"/>
        <d v="2024-10-25T00:00:00"/>
        <d v="2024-09-15T00:00:00"/>
        <d v="2025-02-27T00:00:00"/>
        <d v="2024-09-22T00:00:00"/>
        <d v="2024-08-04T00:00:00"/>
        <d v="2025-03-19T00:00:00"/>
        <d v="2024-06-03T00:00:00"/>
        <d v="2024-12-13T00:00:00"/>
        <d v="2024-06-06T00:00:00"/>
        <d v="2024-06-17T00:00:00"/>
        <d v="2024-12-09T00:00:00"/>
        <d v="2024-06-04T00:00:00"/>
        <d v="2024-10-20T00:00:00"/>
        <d v="2024-08-15T00:00:00"/>
        <d v="2024-12-25T00:00:00"/>
        <d v="2024-02-23T00:00:00"/>
        <d v="2024-07-12T00:00:00"/>
        <d v="2024-06-09T00:00:00"/>
        <d v="2024-05-26T00:00:00"/>
        <d v="2024-09-03T00:00:00"/>
        <d v="2024-08-08T00:00:00"/>
        <d v="2024-12-14T00:00:00"/>
        <d v="2024-08-27T00:00:00"/>
        <d v="2024-05-05T00:00:00"/>
        <d v="2024-06-22T00:00:00"/>
        <d v="2024-12-29T00:00:00"/>
        <d v="2024-02-16T00:00:00"/>
        <d v="2024-12-07T00:00:00"/>
        <d v="2024-06-12T00:00:00"/>
        <d v="2024-08-19T00:00:00"/>
        <d v="2024-06-02T00:00:00"/>
        <d v="2024-10-31T00:00:00"/>
        <m/>
      </sharedItems>
      <fieldGroup par="14"/>
    </cacheField>
    <cacheField name="Filial" numFmtId="0">
      <sharedItems containsString="0" containsBlank="1" containsNumber="1" containsInteger="1" minValue="1" maxValue="10"/>
    </cacheField>
    <cacheField name="Nome Filial" numFmtId="0">
      <sharedItems containsBlank="1" count="11">
        <s v="Curitiba"/>
        <s v="Manaus"/>
        <s v="Salvador "/>
        <s v="Belo Horizonte"/>
        <s v="Recife"/>
        <s v="Rio de Janeiro"/>
        <s v="São Paulo"/>
        <s v="Fortaleza"/>
        <s v="Brasília"/>
        <s v="Goiânia"/>
        <m/>
      </sharedItems>
    </cacheField>
    <cacheField name="Centro de Custo" numFmtId="49">
      <sharedItems containsString="0" containsBlank="1" containsNumber="1" containsInteger="1" minValue="1" maxValue="10"/>
    </cacheField>
    <cacheField name="Descrição Custo" numFmtId="0">
      <sharedItems containsBlank="1" count="11">
        <s v="Produção"/>
        <s v="Contabilidade"/>
        <s v="Financeiro"/>
        <s v="Segurança do Trabalho"/>
        <s v="Faturamento"/>
        <s v="Engenharia"/>
        <s v="Qualidade"/>
        <s v="Meio Ambiente"/>
        <s v="Administrativo"/>
        <s v="Recursos Humanos"/>
        <m/>
      </sharedItems>
    </cacheField>
    <cacheField name="Cond. Pagto" numFmtId="14">
      <sharedItems containsBlank="1" count="4">
        <s v="90"/>
        <s v="60"/>
        <s v="30"/>
        <m/>
      </sharedItems>
    </cacheField>
    <cacheField name="Dias Vencto" numFmtId="0">
      <sharedItems containsString="0" containsBlank="1" containsNumber="1" containsInteger="1" minValue="5" maxValue="92"/>
    </cacheField>
    <cacheField name="Meses (Data Vencimento)" numFmtId="0" databaseField="0">
      <fieldGroup base="5">
        <rangePr groupBy="months" startDate="2024-02-16T00:00:00" endDate="2025-03-26T00:00:00"/>
        <groupItems count="14">
          <s v="&lt;16/02/2024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6/03/2025"/>
        </groupItems>
      </fieldGroup>
    </cacheField>
    <cacheField name="Trimestres (Data Vencimento)" numFmtId="0" databaseField="0">
      <fieldGroup base="5">
        <rangePr groupBy="quarters" startDate="2024-02-16T00:00:00" endDate="2025-03-26T00:00:00"/>
        <groupItems count="6">
          <s v="&lt;16/02/2024"/>
          <s v="Trim1"/>
          <s v="Trim2"/>
          <s v="Trim3"/>
          <s v="Trim4"/>
          <s v="&gt;26/03/2025"/>
        </groupItems>
      </fieldGroup>
    </cacheField>
    <cacheField name="Anos (Data Vencimento)" numFmtId="0" databaseField="0">
      <fieldGroup base="5">
        <rangePr groupBy="years" startDate="2024-02-16T00:00:00" endDate="2025-03-26T00:00:00"/>
        <groupItems count="4">
          <s v="&lt;16/02/2024"/>
          <s v="2024"/>
          <s v="2025"/>
          <s v="&gt;26/03/2025"/>
        </groupItems>
      </fieldGroup>
    </cacheField>
    <cacheField name="Dias (Data Emissao)" numFmtId="0" databaseField="0">
      <fieldGroup base="2">
        <rangePr groupBy="days" startDate="2024-01-04T00:00:00" endDate="2024-12-29T00:00:00"/>
        <groupItems count="368">
          <s v="&lt;04/01/2024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29/12/2024"/>
        </groupItems>
      </fieldGroup>
    </cacheField>
    <cacheField name="Meses (Data Emissao)" numFmtId="0" databaseField="0">
      <fieldGroup base="2">
        <rangePr groupBy="months" startDate="2024-01-04T00:00:00" endDate="2024-12-29T00:00:00"/>
        <groupItems count="14">
          <s v="&lt;04/01/2024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9/12/2024"/>
        </groupItems>
      </fieldGroup>
    </cacheField>
  </cacheFields>
  <extLst>
    <ext xmlns:x14="http://schemas.microsoft.com/office/spreadsheetml/2009/9/main" uri="{725AE2AE-9491-48be-B2B4-4EB974FC3084}">
      <x14:pivotCacheDefinition pivotCacheId="753531735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go" refreshedDate="45550.999937499997" createdVersion="8" refreshedVersion="8" minRefreshableVersion="3" recordCount="104" xr:uid="{0605D6DD-A910-44C2-8EB5-BC450CF61461}">
  <cacheSource type="worksheet">
    <worksheetSource name="Fornecedores[[Nome Fornecedor]:[Descrição Custo]]"/>
  </cacheSource>
  <cacheFields count="7">
    <cacheField name="Nome Fornecedor" numFmtId="49">
      <sharedItems count="48">
        <s v="Jesus Aragão Ltda."/>
        <s v="Nascimento"/>
        <s v="Moreira Lima S.A."/>
        <s v="Moraes - EI"/>
        <s v="Sales Cardoso Ltda."/>
        <s v="da Cunha Monteiro Ltda."/>
        <s v="Fogaça e Filhos Ltda."/>
        <s v="Jesus Cunha Ltda."/>
        <s v="Silva e Silva Ltda."/>
        <s v="Moraes de Almeida S.A."/>
        <s v="Nascimento Monteiro Ltda."/>
        <s v="Gomes e Almeida Ltda."/>
        <s v="Cardoso Lima e Filhos Ltda."/>
        <s v="Nogueira e Filhos Ltda."/>
        <s v="Monteiro e Cunha S.A."/>
        <s v="Lima Oliveira S.A."/>
        <s v="Almeida e Santos Ltda."/>
        <s v="Sales de Souza Ltda."/>
        <s v="Moraes da Silva EI"/>
        <s v="Fernandes e Costa Ltda."/>
        <s v="Souza de Souza Ltda."/>
        <s v="Best Solutions Agency"/>
        <s v="Innovative Tech Ventures"/>
        <s v="Future Vision Enterprises"/>
        <s v="Strategic Growth Partners"/>
        <s v="Blue Horizon Innovations"/>
        <s v="Next Generation Technologies"/>
        <s v="Dynamic Solutions Group"/>
        <s v="Global Impact Services"/>
        <s v="Advanced Business Consultants"/>
        <s v="Proactive Management Inc."/>
        <s v="Comprehensive Support Services"/>
        <s v="Optimal Solutions Network"/>
        <s v="Empowerment Consulting Group"/>
        <s v="Innovative Solutions Worldwide"/>
        <s v="Efficient Workflow Systems"/>
        <s v="Advanced Analytics Company"/>
        <s v="Trusted Advisors Alliance"/>
        <s v="Leading Edge Solutions"/>
        <s v="Visionary Leaders Group"/>
        <s v="Excellence Services Incorporated"/>
        <s v="Future Trends Corporation"/>
        <s v="Progressive Solutions Partners"/>
        <s v="Strategic Planning Solutions"/>
        <s v="Next Step Consulting Group"/>
        <s v="Visionary Solutions Network"/>
        <s v="Dynamic Growth Advisors"/>
        <s v="Innovative Business Solutions"/>
      </sharedItems>
    </cacheField>
    <cacheField name="Valor" numFmtId="43">
      <sharedItems containsSemiMixedTypes="0" containsString="0" containsNumber="1" minValue="105.74" maxValue="10000"/>
    </cacheField>
    <cacheField name="Data Vencimento" numFmtId="14">
      <sharedItems containsSemiMixedTypes="0" containsNonDate="0" containsDate="1" containsString="0" minDate="2024-02-16T00:00:00" maxDate="2025-03-26T00:00:00"/>
    </cacheField>
    <cacheField name="Filial" numFmtId="0">
      <sharedItems containsSemiMixedTypes="0" containsString="0" containsNumber="1" containsInteger="1" minValue="1" maxValue="10"/>
    </cacheField>
    <cacheField name="Nome Filial" numFmtId="0">
      <sharedItems/>
    </cacheField>
    <cacheField name="Centro de Custo" numFmtId="49">
      <sharedItems containsSemiMixedTypes="0" containsString="0" containsNumber="1" containsInteger="1" minValue="1" maxValue="10"/>
    </cacheField>
    <cacheField name="Descrição Custo" numFmtId="0">
      <sharedItems count="10">
        <s v="Engenharia"/>
        <s v="Administrativo"/>
        <s v="Financeiro"/>
        <s v="Segurança do Trabalho"/>
        <s v="Contabilidade"/>
        <s v="Faturamento"/>
        <s v="Produção"/>
        <s v="Meio Ambiente"/>
        <s v="Recursos Humanos"/>
        <s v="Qualidade"/>
      </sharedItems>
    </cacheField>
  </cacheFields>
  <extLst>
    <ext xmlns:x14="http://schemas.microsoft.com/office/spreadsheetml/2009/9/main" uri="{725AE2AE-9491-48be-B2B4-4EB974FC3084}">
      <x14:pivotCacheDefinition pivotCacheId="164642789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ugo" refreshedDate="45551.958750694444" createdVersion="3" refreshedVersion="8" minRefreshableVersion="3" recordCount="0" supportSubquery="1" supportAdvancedDrill="1" xr:uid="{C2DE0F38-4584-4CD6-9FFF-7BBDCC773119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2">
    <cacheHierarchy uniqueName="[Fornecedores].[ID]" caption="ID" attribute="1" defaultMemberUniqueName="[Fornecedores].[ID].[All]" allUniqueName="[Fornecedores].[ID].[All]" dimensionUniqueName="[Fornecedores]" displayFolder="" count="0" memberValueDatatype="130" unbalanced="0"/>
    <cacheHierarchy uniqueName="[Fornecedores].[Nota Fiscal]" caption="Nota Fiscal" attribute="1" defaultMemberUniqueName="[Fornecedores].[Nota Fiscal].[All]" allUniqueName="[Fornecedores].[Nota Fiscal].[All]" dimensionUniqueName="[Fornecedores]" displayFolder="" count="0" memberValueDatatype="130" unbalanced="0"/>
    <cacheHierarchy uniqueName="[Fornecedores].[Data Emissao]" caption="Data Emissao" attribute="1" time="1" defaultMemberUniqueName="[Fornecedores].[Data Emissao].[All]" allUniqueName="[Fornecedores].[Data Emissao].[All]" dimensionUniqueName="[Fornecedores]" displayFolder="" count="0" memberValueDatatype="7" unbalanced="0"/>
    <cacheHierarchy uniqueName="[Fornecedores].[Nome Fornecedor]" caption="Nome Fornecedor" attribute="1" defaultMemberUniqueName="[Fornecedores].[Nome Fornecedor].[All]" allUniqueName="[Fornecedores].[Nome Fornecedor].[All]" dimensionUniqueName="[Fornecedores]" displayFolder="" count="0" memberValueDatatype="130" unbalanced="0"/>
    <cacheHierarchy uniqueName="[Fornecedores].[Valor]" caption="Valor" attribute="1" defaultMemberUniqueName="[Fornecedores].[Valor].[All]" allUniqueName="[Fornecedores].[Valor].[All]" dimensionUniqueName="[Fornecedores]" displayFolder="" count="0" memberValueDatatype="5" unbalanced="0"/>
    <cacheHierarchy uniqueName="[Fornecedores].[Data Vencimento]" caption="Data Vencimento" attribute="1" time="1" defaultMemberUniqueName="[Fornecedores].[Data Vencimento].[All]" allUniqueName="[Fornecedores].[Data Vencimento].[All]" dimensionUniqueName="[Fornecedores]" displayFolder="" count="0" memberValueDatatype="7" unbalanced="0"/>
    <cacheHierarchy uniqueName="[Fornecedores].[Filial]" caption="Filial" attribute="1" defaultMemberUniqueName="[Fornecedores].[Filial].[All]" allUniqueName="[Fornecedores].[Filial].[All]" dimensionUniqueName="[Fornecedores]" displayFolder="" count="0" memberValueDatatype="20" unbalanced="0"/>
    <cacheHierarchy uniqueName="[Fornecedores].[Nome Filial]" caption="Nome Filial" attribute="1" defaultMemberUniqueName="[Fornecedores].[Nome Filial].[All]" allUniqueName="[Fornecedores].[Nome Filial].[All]" dimensionUniqueName="[Fornecedores]" displayFolder="" count="0" memberValueDatatype="130" unbalanced="0"/>
    <cacheHierarchy uniqueName="[Fornecedores].[Centro de Custo]" caption="Centro de Custo" attribute="1" defaultMemberUniqueName="[Fornecedores].[Centro de Custo].[All]" allUniqueName="[Fornecedores].[Centro de Custo].[All]" dimensionUniqueName="[Fornecedores]" displayFolder="" count="0" memberValueDatatype="20" unbalanced="0"/>
    <cacheHierarchy uniqueName="[Fornecedores].[Descrição Custo]" caption="Descrição Custo" attribute="1" defaultMemberUniqueName="[Fornecedores].[Descrição Custo].[All]" allUniqueName="[Fornecedores].[Descrição Custo].[All]" dimensionUniqueName="[Fornecedores]" displayFolder="" count="2" memberValueDatatype="130" unbalanced="0"/>
    <cacheHierarchy uniqueName="[Fornecedores].[Cond. Pagto]" caption="Cond. Pagto" attribute="1" defaultMemberUniqueName="[Fornecedores].[Cond. Pagto].[All]" allUniqueName="[Fornecedores].[Cond. Pagto].[All]" dimensionUniqueName="[Fornecedores]" displayFolder="" count="0" memberValueDatatype="130" unbalanced="0"/>
    <cacheHierarchy uniqueName="[Fornecedores].[Dias Vencto]" caption="Dias Vencto" attribute="1" defaultMemberUniqueName="[Fornecedores].[Dias Vencto].[All]" allUniqueName="[Fornecedores].[Dias Vencto].[All]" dimensionUniqueName="[Fornecedores]" displayFolder="" count="0" memberValueDatatype="20" unbalanced="0"/>
    <cacheHierarchy uniqueName="[Fornecedores].[Data Emissao (Mês)]" caption="Data Emissao (Mês)" attribute="1" defaultMemberUniqueName="[Fornecedores].[Data Emissao (Mês)].[All]" allUniqueName="[Fornecedores].[Data Emissao (Mês)].[All]" dimensionUniqueName="[Fornecedores]" displayFolder="" count="0" memberValueDatatype="130" unbalanced="0"/>
    <cacheHierarchy uniqueName="[Fornecedores].[Data Vencimento (Ano)]" caption="Data Vencimento (Ano)" attribute="1" defaultMemberUniqueName="[Fornecedores].[Data Vencimento (Ano)].[All]" allUniqueName="[Fornecedores].[Data Vencimento (Ano)].[All]" dimensionUniqueName="[Fornecedores]" displayFolder="" count="0" memberValueDatatype="130" unbalanced="0"/>
    <cacheHierarchy uniqueName="[Fornecedores].[Data Vencimento (Trimestre)]" caption="Data Vencimento (Trimestre)" attribute="1" defaultMemberUniqueName="[Fornecedores].[Data Vencimento (Trimestre)].[All]" allUniqueName="[Fornecedores].[Data Vencimento (Trimestre)].[All]" dimensionUniqueName="[Fornecedores]" displayFolder="" count="0" memberValueDatatype="130" unbalanced="0"/>
    <cacheHierarchy uniqueName="[Fornecedores].[Data Vencimento (Mês)]" caption="Data Vencimento (Mês)" attribute="1" defaultMemberUniqueName="[Fornecedores].[Data Vencimento (Mês)].[All]" allUniqueName="[Fornecedores].[Data Vencimento (Mês)].[All]" dimensionUniqueName="[Fornecedores]" displayFolder="" count="0" memberValueDatatype="130" unbalanced="0"/>
    <cacheHierarchy uniqueName="[Fornecedores].[Data Emissao (Índice de Mês)]" caption="Data Emissao (Índice de Mês)" attribute="1" defaultMemberUniqueName="[Fornecedores].[Data Emissao (Índice de Mês)].[All]" allUniqueName="[Fornecedores].[Data Emissao (Índice de Mês)].[All]" dimensionUniqueName="[Fornecedores]" displayFolder="" count="0" memberValueDatatype="20" unbalanced="0" hidden="1"/>
    <cacheHierarchy uniqueName="[Fornecedores].[Data Vencimento (Índice de Mês)]" caption="Data Vencimento (Índice de Mês)" attribute="1" defaultMemberUniqueName="[Fornecedores].[Data Vencimento (Índice de Mês)].[All]" allUniqueName="[Fornecedores].[Data Vencimento (Índice de Mês)].[All]" dimensionUniqueName="[Fornecedores]" displayFolder="" count="0" memberValueDatatype="20" unbalanced="0" hidden="1"/>
    <cacheHierarchy uniqueName="[Measures].[__XL_Count Fornecedores]" caption="__XL_Count Fornecedores" measure="1" displayFolder="" measureGroup="Fornecedores" count="0" hidden="1"/>
    <cacheHierarchy uniqueName="[Measures].[__Não há medidas definidas]" caption="__Não há medidas definidas" measure="1" displayFolder="" count="0" hidden="1"/>
    <cacheHierarchy uniqueName="[Measures].[Soma de Valor]" caption="Soma de Valor" measure="1" displayFolder="" measureGroup="Fornecedores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ntagem de Nota Fiscal]" caption="Contagem de Nota Fiscal" measure="1" displayFolder="" measureGroup="Fornecedor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2122605467"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ugo" refreshedDate="45551.967534606483" createdVersion="8" refreshedVersion="8" minRefreshableVersion="3" recordCount="0" supportSubquery="1" supportAdvancedDrill="1" xr:uid="{0409422A-54AA-4B82-B484-72CDFAD1491D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Soma de Valor]" caption="Soma de Valor" numFmtId="0" hierarchy="20" level="32767"/>
    <cacheField name="[Fornecedores].[Data Vencimento (Mês)].[Data Vencimento (Mês)]" caption="Data Vencimento (Mês)" numFmtId="0" hierarchy="15" level="1">
      <sharedItems count="12">
        <s v="jan"/>
        <s v="fev"/>
        <s v="mar"/>
        <s v="abr"/>
        <s v="mai"/>
        <s v="jun"/>
        <s v="jul"/>
        <s v="ago"/>
        <s v="set"/>
        <s v="out"/>
        <s v="nov"/>
        <s v="dez"/>
      </sharedItems>
    </cacheField>
    <cacheField name="[Fornecedores].[Data Emissao].[Data Emissao]" caption="Data Emissao" numFmtId="0" hierarchy="2" level="1">
      <sharedItems containsSemiMixedTypes="0" containsNonDate="0" containsString="0"/>
    </cacheField>
  </cacheFields>
  <cacheHierarchies count="22">
    <cacheHierarchy uniqueName="[Fornecedores].[ID]" caption="ID" attribute="1" defaultMemberUniqueName="[Fornecedores].[ID].[All]" allUniqueName="[Fornecedores].[ID].[All]" dimensionUniqueName="[Fornecedores]" displayFolder="" count="0" memberValueDatatype="130" unbalanced="0"/>
    <cacheHierarchy uniqueName="[Fornecedores].[Nota Fiscal]" caption="Nota Fiscal" attribute="1" defaultMemberUniqueName="[Fornecedores].[Nota Fiscal].[All]" allUniqueName="[Fornecedores].[Nota Fiscal].[All]" dimensionUniqueName="[Fornecedores]" displayFolder="" count="0" memberValueDatatype="130" unbalanced="0"/>
    <cacheHierarchy uniqueName="[Fornecedores].[Data Emissao]" caption="Data Emissao" attribute="1" time="1" defaultMemberUniqueName="[Fornecedores].[Data Emissao].[All]" allUniqueName="[Fornecedores].[Data Emissao].[All]" dimensionUniqueName="[Fornecedores]" displayFolder="" count="2" memberValueDatatype="7" unbalanced="0">
      <fieldsUsage count="2">
        <fieldUsage x="-1"/>
        <fieldUsage x="2"/>
      </fieldsUsage>
    </cacheHierarchy>
    <cacheHierarchy uniqueName="[Fornecedores].[Nome Fornecedor]" caption="Nome Fornecedor" attribute="1" defaultMemberUniqueName="[Fornecedores].[Nome Fornecedor].[All]" allUniqueName="[Fornecedores].[Nome Fornecedor].[All]" dimensionUniqueName="[Fornecedores]" displayFolder="" count="0" memberValueDatatype="130" unbalanced="0"/>
    <cacheHierarchy uniqueName="[Fornecedores].[Valor]" caption="Valor" attribute="1" defaultMemberUniqueName="[Fornecedores].[Valor].[All]" allUniqueName="[Fornecedores].[Valor].[All]" dimensionUniqueName="[Fornecedores]" displayFolder="" count="0" memberValueDatatype="5" unbalanced="0"/>
    <cacheHierarchy uniqueName="[Fornecedores].[Data Vencimento]" caption="Data Vencimento" attribute="1" time="1" defaultMemberUniqueName="[Fornecedores].[Data Vencimento].[All]" allUniqueName="[Fornecedores].[Data Vencimento].[All]" dimensionUniqueName="[Fornecedores]" displayFolder="" count="2" memberValueDatatype="7" unbalanced="0"/>
    <cacheHierarchy uniqueName="[Fornecedores].[Filial]" caption="Filial" attribute="1" defaultMemberUniqueName="[Fornecedores].[Filial].[All]" allUniqueName="[Fornecedores].[Filial].[All]" dimensionUniqueName="[Fornecedores]" displayFolder="" count="0" memberValueDatatype="20" unbalanced="0"/>
    <cacheHierarchy uniqueName="[Fornecedores].[Nome Filial]" caption="Nome Filial" attribute="1" defaultMemberUniqueName="[Fornecedores].[Nome Filial].[All]" allUniqueName="[Fornecedores].[Nome Filial].[All]" dimensionUniqueName="[Fornecedores]" displayFolder="" count="0" memberValueDatatype="130" unbalanced="0"/>
    <cacheHierarchy uniqueName="[Fornecedores].[Centro de Custo]" caption="Centro de Custo" attribute="1" defaultMemberUniqueName="[Fornecedores].[Centro de Custo].[All]" allUniqueName="[Fornecedores].[Centro de Custo].[All]" dimensionUniqueName="[Fornecedores]" displayFolder="" count="0" memberValueDatatype="20" unbalanced="0"/>
    <cacheHierarchy uniqueName="[Fornecedores].[Descrição Custo]" caption="Descrição Custo" attribute="1" defaultMemberUniqueName="[Fornecedores].[Descrição Custo].[All]" allUniqueName="[Fornecedores].[Descrição Custo].[All]" dimensionUniqueName="[Fornecedores]" displayFolder="" count="2" memberValueDatatype="130" unbalanced="0"/>
    <cacheHierarchy uniqueName="[Fornecedores].[Cond. Pagto]" caption="Cond. Pagto" attribute="1" defaultMemberUniqueName="[Fornecedores].[Cond. Pagto].[All]" allUniqueName="[Fornecedores].[Cond. Pagto].[All]" dimensionUniqueName="[Fornecedores]" displayFolder="" count="0" memberValueDatatype="130" unbalanced="0"/>
    <cacheHierarchy uniqueName="[Fornecedores].[Dias Vencto]" caption="Dias Vencto" attribute="1" defaultMemberUniqueName="[Fornecedores].[Dias Vencto].[All]" allUniqueName="[Fornecedores].[Dias Vencto].[All]" dimensionUniqueName="[Fornecedores]" displayFolder="" count="0" memberValueDatatype="20" unbalanced="0"/>
    <cacheHierarchy uniqueName="[Fornecedores].[Data Emissao (Mês)]" caption="Data Emissao (Mês)" attribute="1" defaultMemberUniqueName="[Fornecedores].[Data Emissao (Mês)].[All]" allUniqueName="[Fornecedores].[Data Emissao (Mês)].[All]" dimensionUniqueName="[Fornecedores]" displayFolder="" count="2" memberValueDatatype="130" unbalanced="0"/>
    <cacheHierarchy uniqueName="[Fornecedores].[Data Vencimento (Ano)]" caption="Data Vencimento (Ano)" attribute="1" defaultMemberUniqueName="[Fornecedores].[Data Vencimento (Ano)].[All]" allUniqueName="[Fornecedores].[Data Vencimento (Ano)].[All]" dimensionUniqueName="[Fornecedores]" displayFolder="" count="2" memberValueDatatype="130" unbalanced="0"/>
    <cacheHierarchy uniqueName="[Fornecedores].[Data Vencimento (Trimestre)]" caption="Data Vencimento (Trimestre)" attribute="1" defaultMemberUniqueName="[Fornecedores].[Data Vencimento (Trimestre)].[All]" allUniqueName="[Fornecedores].[Data Vencimento (Trimestre)].[All]" dimensionUniqueName="[Fornecedores]" displayFolder="" count="2" memberValueDatatype="130" unbalanced="0"/>
    <cacheHierarchy uniqueName="[Fornecedores].[Data Vencimento (Mês)]" caption="Data Vencimento (Mês)" attribute="1" defaultMemberUniqueName="[Fornecedores].[Data Vencimento (Mês)].[All]" allUniqueName="[Fornecedores].[Data Vencimento (Mês)].[All]" dimensionUniqueName="[Fornecedores]" displayFolder="" count="2" memberValueDatatype="130" unbalanced="0">
      <fieldsUsage count="2">
        <fieldUsage x="-1"/>
        <fieldUsage x="1"/>
      </fieldsUsage>
    </cacheHierarchy>
    <cacheHierarchy uniqueName="[Fornecedores].[Data Emissao (Índice de Mês)]" caption="Data Emissao (Índice de Mês)" attribute="1" defaultMemberUniqueName="[Fornecedores].[Data Emissao (Índice de Mês)].[All]" allUniqueName="[Fornecedores].[Data Emissao (Índice de Mês)].[All]" dimensionUniqueName="[Fornecedores]" displayFolder="" count="0" memberValueDatatype="20" unbalanced="0" hidden="1"/>
    <cacheHierarchy uniqueName="[Fornecedores].[Data Vencimento (Índice de Mês)]" caption="Data Vencimento (Índice de Mês)" attribute="1" defaultMemberUniqueName="[Fornecedores].[Data Vencimento (Índice de Mês)].[All]" allUniqueName="[Fornecedores].[Data Vencimento (Índice de Mês)].[All]" dimensionUniqueName="[Fornecedores]" displayFolder="" count="0" memberValueDatatype="20" unbalanced="0" hidden="1"/>
    <cacheHierarchy uniqueName="[Measures].[__XL_Count Fornecedores]" caption="__XL_Count Fornecedores" measure="1" displayFolder="" measureGroup="Fornecedores" count="0" hidden="1"/>
    <cacheHierarchy uniqueName="[Measures].[__Não há medidas definidas]" caption="__Não há medidas definidas" measure="1" displayFolder="" count="0" hidden="1"/>
    <cacheHierarchy uniqueName="[Measures].[Soma de Valor]" caption="Soma de Valor" measure="1" displayFolder="" measureGroup="Fornecedore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ntagem de Nota Fiscal]" caption="Contagem de Nota Fiscal" measure="1" displayFolder="" measureGroup="Fornecedor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Fornecedores" uniqueName="[Fornecedores]" caption="Fornecedores"/>
    <dimension measure="1" name="Measures" uniqueName="[Measures]" caption="Measures"/>
  </dimensions>
  <measureGroups count="1">
    <measureGroup name="Fornecedores" caption="Fornecedores"/>
  </measureGroups>
  <maps count="1">
    <map measureGroup="0" dimension="0"/>
  </maps>
  <extLst>
    <ext xmlns:x14="http://schemas.microsoft.com/office/spreadsheetml/2009/9/main" uri="{725AE2AE-9491-48be-B2B4-4EB974FC3084}">
      <x14:pivotCacheDefinition pivotCacheId="180055921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ugo" refreshedDate="45551.967534837961" createdVersion="8" refreshedVersion="8" minRefreshableVersion="3" recordCount="0" supportSubquery="1" supportAdvancedDrill="1" xr:uid="{EAC1D703-4F13-4ABA-B9A0-137B23DC99FF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Fornecedores].[Nome Fornecedor].[Nome Fornecedor]" caption="Nome Fornecedor" numFmtId="0" hierarchy="3" level="1">
      <sharedItems count="5">
        <s v="Fogaça e Filhos Ltda."/>
        <s v="Gomes e Almeida Ltda."/>
        <s v="Jesus Aragão Ltda."/>
        <s v="Monteiro e Cunha S.A."/>
        <s v="Sales Cardoso Ltda."/>
      </sharedItems>
    </cacheField>
    <cacheField name="[Measures].[Soma de Valor]" caption="Soma de Valor" numFmtId="0" hierarchy="20" level="32767"/>
    <cacheField name="[Fornecedores].[Data Emissao].[Data Emissao]" caption="Data Emissao" numFmtId="0" hierarchy="2" level="1">
      <sharedItems containsSemiMixedTypes="0" containsNonDate="0" containsString="0"/>
    </cacheField>
  </cacheFields>
  <cacheHierarchies count="22">
    <cacheHierarchy uniqueName="[Fornecedores].[ID]" caption="ID" attribute="1" defaultMemberUniqueName="[Fornecedores].[ID].[All]" allUniqueName="[Fornecedores].[ID].[All]" dimensionUniqueName="[Fornecedores]" displayFolder="" count="0" memberValueDatatype="130" unbalanced="0"/>
    <cacheHierarchy uniqueName="[Fornecedores].[Nota Fiscal]" caption="Nota Fiscal" attribute="1" defaultMemberUniqueName="[Fornecedores].[Nota Fiscal].[All]" allUniqueName="[Fornecedores].[Nota Fiscal].[All]" dimensionUniqueName="[Fornecedores]" displayFolder="" count="0" memberValueDatatype="130" unbalanced="0"/>
    <cacheHierarchy uniqueName="[Fornecedores].[Data Emissao]" caption="Data Emissao" attribute="1" time="1" defaultMemberUniqueName="[Fornecedores].[Data Emissao].[All]" allUniqueName="[Fornecedores].[Data Emissao].[All]" dimensionUniqueName="[Fornecedores]" displayFolder="" count="2" memberValueDatatype="7" unbalanced="0">
      <fieldsUsage count="2">
        <fieldUsage x="-1"/>
        <fieldUsage x="2"/>
      </fieldsUsage>
    </cacheHierarchy>
    <cacheHierarchy uniqueName="[Fornecedores].[Nome Fornecedor]" caption="Nome Fornecedor" attribute="1" defaultMemberUniqueName="[Fornecedores].[Nome Fornecedor].[All]" allUniqueName="[Fornecedores].[Nome Fornecedor].[All]" dimensionUniqueName="[Fornecedores]" displayFolder="" count="2" memberValueDatatype="130" unbalanced="0">
      <fieldsUsage count="2">
        <fieldUsage x="-1"/>
        <fieldUsage x="0"/>
      </fieldsUsage>
    </cacheHierarchy>
    <cacheHierarchy uniqueName="[Fornecedores].[Valor]" caption="Valor" attribute="1" defaultMemberUniqueName="[Fornecedores].[Valor].[All]" allUniqueName="[Fornecedores].[Valor].[All]" dimensionUniqueName="[Fornecedores]" displayFolder="" count="0" memberValueDatatype="5" unbalanced="0"/>
    <cacheHierarchy uniqueName="[Fornecedores].[Data Vencimento]" caption="Data Vencimento" attribute="1" time="1" defaultMemberUniqueName="[Fornecedores].[Data Vencimento].[All]" allUniqueName="[Fornecedores].[Data Vencimento].[All]" dimensionUniqueName="[Fornecedores]" displayFolder="" count="0" memberValueDatatype="7" unbalanced="0"/>
    <cacheHierarchy uniqueName="[Fornecedores].[Filial]" caption="Filial" attribute="1" defaultMemberUniqueName="[Fornecedores].[Filial].[All]" allUniqueName="[Fornecedores].[Filial].[All]" dimensionUniqueName="[Fornecedores]" displayFolder="" count="0" memberValueDatatype="20" unbalanced="0"/>
    <cacheHierarchy uniqueName="[Fornecedores].[Nome Filial]" caption="Nome Filial" attribute="1" defaultMemberUniqueName="[Fornecedores].[Nome Filial].[All]" allUniqueName="[Fornecedores].[Nome Filial].[All]" dimensionUniqueName="[Fornecedores]" displayFolder="" count="0" memberValueDatatype="130" unbalanced="0"/>
    <cacheHierarchy uniqueName="[Fornecedores].[Centro de Custo]" caption="Centro de Custo" attribute="1" defaultMemberUniqueName="[Fornecedores].[Centro de Custo].[All]" allUniqueName="[Fornecedores].[Centro de Custo].[All]" dimensionUniqueName="[Fornecedores]" displayFolder="" count="0" memberValueDatatype="20" unbalanced="0"/>
    <cacheHierarchy uniqueName="[Fornecedores].[Descrição Custo]" caption="Descrição Custo" attribute="1" defaultMemberUniqueName="[Fornecedores].[Descrição Custo].[All]" allUniqueName="[Fornecedores].[Descrição Custo].[All]" dimensionUniqueName="[Fornecedores]" displayFolder="" count="2" memberValueDatatype="130" unbalanced="0"/>
    <cacheHierarchy uniqueName="[Fornecedores].[Cond. Pagto]" caption="Cond. Pagto" attribute="1" defaultMemberUniqueName="[Fornecedores].[Cond. Pagto].[All]" allUniqueName="[Fornecedores].[Cond. Pagto].[All]" dimensionUniqueName="[Fornecedores]" displayFolder="" count="0" memberValueDatatype="130" unbalanced="0"/>
    <cacheHierarchy uniqueName="[Fornecedores].[Dias Vencto]" caption="Dias Vencto" attribute="1" defaultMemberUniqueName="[Fornecedores].[Dias Vencto].[All]" allUniqueName="[Fornecedores].[Dias Vencto].[All]" dimensionUniqueName="[Fornecedores]" displayFolder="" count="0" memberValueDatatype="20" unbalanced="0"/>
    <cacheHierarchy uniqueName="[Fornecedores].[Data Emissao (Mês)]" caption="Data Emissao (Mês)" attribute="1" defaultMemberUniqueName="[Fornecedores].[Data Emissao (Mês)].[All]" allUniqueName="[Fornecedores].[Data Emissao (Mês)].[All]" dimensionUniqueName="[Fornecedores]" displayFolder="" count="0" memberValueDatatype="130" unbalanced="0"/>
    <cacheHierarchy uniqueName="[Fornecedores].[Data Vencimento (Ano)]" caption="Data Vencimento (Ano)" attribute="1" defaultMemberUniqueName="[Fornecedores].[Data Vencimento (Ano)].[All]" allUniqueName="[Fornecedores].[Data Vencimento (Ano)].[All]" dimensionUniqueName="[Fornecedores]" displayFolder="" count="0" memberValueDatatype="130" unbalanced="0"/>
    <cacheHierarchy uniqueName="[Fornecedores].[Data Vencimento (Trimestre)]" caption="Data Vencimento (Trimestre)" attribute="1" defaultMemberUniqueName="[Fornecedores].[Data Vencimento (Trimestre)].[All]" allUniqueName="[Fornecedores].[Data Vencimento (Trimestre)].[All]" dimensionUniqueName="[Fornecedores]" displayFolder="" count="0" memberValueDatatype="130" unbalanced="0"/>
    <cacheHierarchy uniqueName="[Fornecedores].[Data Vencimento (Mês)]" caption="Data Vencimento (Mês)" attribute="1" defaultMemberUniqueName="[Fornecedores].[Data Vencimento (Mês)].[All]" allUniqueName="[Fornecedores].[Data Vencimento (Mês)].[All]" dimensionUniqueName="[Fornecedores]" displayFolder="" count="0" memberValueDatatype="130" unbalanced="0"/>
    <cacheHierarchy uniqueName="[Fornecedores].[Data Emissao (Índice de Mês)]" caption="Data Emissao (Índice de Mês)" attribute="1" defaultMemberUniqueName="[Fornecedores].[Data Emissao (Índice de Mês)].[All]" allUniqueName="[Fornecedores].[Data Emissao (Índice de Mês)].[All]" dimensionUniqueName="[Fornecedores]" displayFolder="" count="0" memberValueDatatype="20" unbalanced="0" hidden="1"/>
    <cacheHierarchy uniqueName="[Fornecedores].[Data Vencimento (Índice de Mês)]" caption="Data Vencimento (Índice de Mês)" attribute="1" defaultMemberUniqueName="[Fornecedores].[Data Vencimento (Índice de Mês)].[All]" allUniqueName="[Fornecedores].[Data Vencimento (Índice de Mês)].[All]" dimensionUniqueName="[Fornecedores]" displayFolder="" count="0" memberValueDatatype="20" unbalanced="0" hidden="1"/>
    <cacheHierarchy uniqueName="[Measures].[__XL_Count Fornecedores]" caption="__XL_Count Fornecedores" measure="1" displayFolder="" measureGroup="Fornecedores" count="0" hidden="1"/>
    <cacheHierarchy uniqueName="[Measures].[__Não há medidas definidas]" caption="__Não há medidas definidas" measure="1" displayFolder="" count="0" hidden="1"/>
    <cacheHierarchy uniqueName="[Measures].[Soma de Valor]" caption="Soma de Valor" measure="1" displayFolder="" measureGroup="Fornecedor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ntagem de Nota Fiscal]" caption="Contagem de Nota Fiscal" measure="1" displayFolder="" measureGroup="Fornecedor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Fornecedores" uniqueName="[Fornecedores]" caption="Fornecedores"/>
    <dimension measure="1" name="Measures" uniqueName="[Measures]" caption="Measures"/>
  </dimensions>
  <measureGroups count="1">
    <measureGroup name="Fornecedores" caption="Fornecedores"/>
  </measureGroups>
  <maps count="1">
    <map measureGroup="0" dimension="0"/>
  </maps>
  <extLst>
    <ext xmlns:x14="http://schemas.microsoft.com/office/spreadsheetml/2009/9/main" uri="{725AE2AE-9491-48be-B2B4-4EB974FC3084}">
      <x14:pivotCacheDefinition pivotCacheId="198650930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ugo" refreshedDate="45551.967535185184" createdVersion="8" refreshedVersion="8" minRefreshableVersion="3" recordCount="0" supportSubquery="1" supportAdvancedDrill="1" xr:uid="{2CA9267B-F771-4177-BD0D-4F6C46D5EB42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Fornecedores].[Descrição Custo].[Descrição Custo]" caption="Descrição Custo" numFmtId="0" hierarchy="9" level="1">
      <sharedItems count="10">
        <s v="Administrativo"/>
        <s v="Contabilidade"/>
        <s v="Engenharia"/>
        <s v="Faturamento"/>
        <s v="Financeiro"/>
        <s v="Meio Ambiente"/>
        <s v="Produção"/>
        <s v="Qualidade"/>
        <s v="Recursos Humanos"/>
        <s v="Segurança do Trabalho"/>
      </sharedItems>
    </cacheField>
    <cacheField name="[Measures].[Soma de Valor]" caption="Soma de Valor" numFmtId="0" hierarchy="20" level="32767"/>
    <cacheField name="[Fornecedores].[Data Emissao].[Data Emissao]" caption="Data Emissao" numFmtId="0" hierarchy="2" level="1">
      <sharedItems containsSemiMixedTypes="0" containsNonDate="0" containsString="0"/>
    </cacheField>
  </cacheFields>
  <cacheHierarchies count="22">
    <cacheHierarchy uniqueName="[Fornecedores].[ID]" caption="ID" attribute="1" defaultMemberUniqueName="[Fornecedores].[ID].[All]" allUniqueName="[Fornecedores].[ID].[All]" dimensionUniqueName="[Fornecedores]" displayFolder="" count="0" memberValueDatatype="130" unbalanced="0"/>
    <cacheHierarchy uniqueName="[Fornecedores].[Nota Fiscal]" caption="Nota Fiscal" attribute="1" defaultMemberUniqueName="[Fornecedores].[Nota Fiscal].[All]" allUniqueName="[Fornecedores].[Nota Fiscal].[All]" dimensionUniqueName="[Fornecedores]" displayFolder="" count="0" memberValueDatatype="130" unbalanced="0"/>
    <cacheHierarchy uniqueName="[Fornecedores].[Data Emissao]" caption="Data Emissao" attribute="1" time="1" defaultMemberUniqueName="[Fornecedores].[Data Emissao].[All]" allUniqueName="[Fornecedores].[Data Emissao].[All]" dimensionUniqueName="[Fornecedores]" displayFolder="" count="2" memberValueDatatype="7" unbalanced="0">
      <fieldsUsage count="2">
        <fieldUsage x="-1"/>
        <fieldUsage x="2"/>
      </fieldsUsage>
    </cacheHierarchy>
    <cacheHierarchy uniqueName="[Fornecedores].[Nome Fornecedor]" caption="Nome Fornecedor" attribute="1" defaultMemberUniqueName="[Fornecedores].[Nome Fornecedor].[All]" allUniqueName="[Fornecedores].[Nome Fornecedor].[All]" dimensionUniqueName="[Fornecedores]" displayFolder="" count="0" memberValueDatatype="130" unbalanced="0"/>
    <cacheHierarchy uniqueName="[Fornecedores].[Valor]" caption="Valor" attribute="1" defaultMemberUniqueName="[Fornecedores].[Valor].[All]" allUniqueName="[Fornecedores].[Valor].[All]" dimensionUniqueName="[Fornecedores]" displayFolder="" count="0" memberValueDatatype="5" unbalanced="0"/>
    <cacheHierarchy uniqueName="[Fornecedores].[Data Vencimento]" caption="Data Vencimento" attribute="1" time="1" defaultMemberUniqueName="[Fornecedores].[Data Vencimento].[All]" allUniqueName="[Fornecedores].[Data Vencimento].[All]" dimensionUniqueName="[Fornecedores]" displayFolder="" count="0" memberValueDatatype="7" unbalanced="0"/>
    <cacheHierarchy uniqueName="[Fornecedores].[Filial]" caption="Filial" attribute="1" defaultMemberUniqueName="[Fornecedores].[Filial].[All]" allUniqueName="[Fornecedores].[Filial].[All]" dimensionUniqueName="[Fornecedores]" displayFolder="" count="0" memberValueDatatype="20" unbalanced="0"/>
    <cacheHierarchy uniqueName="[Fornecedores].[Nome Filial]" caption="Nome Filial" attribute="1" defaultMemberUniqueName="[Fornecedores].[Nome Filial].[All]" allUniqueName="[Fornecedores].[Nome Filial].[All]" dimensionUniqueName="[Fornecedores]" displayFolder="" count="0" memberValueDatatype="130" unbalanced="0"/>
    <cacheHierarchy uniqueName="[Fornecedores].[Centro de Custo]" caption="Centro de Custo" attribute="1" defaultMemberUniqueName="[Fornecedores].[Centro de Custo].[All]" allUniqueName="[Fornecedores].[Centro de Custo].[All]" dimensionUniqueName="[Fornecedores]" displayFolder="" count="0" memberValueDatatype="20" unbalanced="0"/>
    <cacheHierarchy uniqueName="[Fornecedores].[Descrição Custo]" caption="Descrição Custo" attribute="1" defaultMemberUniqueName="[Fornecedores].[Descrição Custo].[All]" allUniqueName="[Fornecedores].[Descrição Custo].[All]" dimensionUniqueName="[Fornecedores]" displayFolder="" count="2" memberValueDatatype="130" unbalanced="0">
      <fieldsUsage count="2">
        <fieldUsage x="-1"/>
        <fieldUsage x="0"/>
      </fieldsUsage>
    </cacheHierarchy>
    <cacheHierarchy uniqueName="[Fornecedores].[Cond. Pagto]" caption="Cond. Pagto" attribute="1" defaultMemberUniqueName="[Fornecedores].[Cond. Pagto].[All]" allUniqueName="[Fornecedores].[Cond. Pagto].[All]" dimensionUniqueName="[Fornecedores]" displayFolder="" count="0" memberValueDatatype="130" unbalanced="0"/>
    <cacheHierarchy uniqueName="[Fornecedores].[Dias Vencto]" caption="Dias Vencto" attribute="1" defaultMemberUniqueName="[Fornecedores].[Dias Vencto].[All]" allUniqueName="[Fornecedores].[Dias Vencto].[All]" dimensionUniqueName="[Fornecedores]" displayFolder="" count="0" memberValueDatatype="20" unbalanced="0"/>
    <cacheHierarchy uniqueName="[Fornecedores].[Data Emissao (Mês)]" caption="Data Emissao (Mês)" attribute="1" defaultMemberUniqueName="[Fornecedores].[Data Emissao (Mês)].[All]" allUniqueName="[Fornecedores].[Data Emissao (Mês)].[All]" dimensionUniqueName="[Fornecedores]" displayFolder="" count="0" memberValueDatatype="130" unbalanced="0"/>
    <cacheHierarchy uniqueName="[Fornecedores].[Data Vencimento (Ano)]" caption="Data Vencimento (Ano)" attribute="1" defaultMemberUniqueName="[Fornecedores].[Data Vencimento (Ano)].[All]" allUniqueName="[Fornecedores].[Data Vencimento (Ano)].[All]" dimensionUniqueName="[Fornecedores]" displayFolder="" count="0" memberValueDatatype="130" unbalanced="0"/>
    <cacheHierarchy uniqueName="[Fornecedores].[Data Vencimento (Trimestre)]" caption="Data Vencimento (Trimestre)" attribute="1" defaultMemberUniqueName="[Fornecedores].[Data Vencimento (Trimestre)].[All]" allUniqueName="[Fornecedores].[Data Vencimento (Trimestre)].[All]" dimensionUniqueName="[Fornecedores]" displayFolder="" count="0" memberValueDatatype="130" unbalanced="0"/>
    <cacheHierarchy uniqueName="[Fornecedores].[Data Vencimento (Mês)]" caption="Data Vencimento (Mês)" attribute="1" defaultMemberUniqueName="[Fornecedores].[Data Vencimento (Mês)].[All]" allUniqueName="[Fornecedores].[Data Vencimento (Mês)].[All]" dimensionUniqueName="[Fornecedores]" displayFolder="" count="0" memberValueDatatype="130" unbalanced="0"/>
    <cacheHierarchy uniqueName="[Fornecedores].[Data Emissao (Índice de Mês)]" caption="Data Emissao (Índice de Mês)" attribute="1" defaultMemberUniqueName="[Fornecedores].[Data Emissao (Índice de Mês)].[All]" allUniqueName="[Fornecedores].[Data Emissao (Índice de Mês)].[All]" dimensionUniqueName="[Fornecedores]" displayFolder="" count="0" memberValueDatatype="20" unbalanced="0" hidden="1"/>
    <cacheHierarchy uniqueName="[Fornecedores].[Data Vencimento (Índice de Mês)]" caption="Data Vencimento (Índice de Mês)" attribute="1" defaultMemberUniqueName="[Fornecedores].[Data Vencimento (Índice de Mês)].[All]" allUniqueName="[Fornecedores].[Data Vencimento (Índice de Mês)].[All]" dimensionUniqueName="[Fornecedores]" displayFolder="" count="0" memberValueDatatype="20" unbalanced="0" hidden="1"/>
    <cacheHierarchy uniqueName="[Measures].[__XL_Count Fornecedores]" caption="__XL_Count Fornecedores" measure="1" displayFolder="" measureGroup="Fornecedores" count="0" hidden="1"/>
    <cacheHierarchy uniqueName="[Measures].[__Não há medidas definidas]" caption="__Não há medidas definidas" measure="1" displayFolder="" count="0" hidden="1"/>
    <cacheHierarchy uniqueName="[Measures].[Soma de Valor]" caption="Soma de Valor" measure="1" displayFolder="" measureGroup="Fornecedor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ntagem de Nota Fiscal]" caption="Contagem de Nota Fiscal" measure="1" displayFolder="" measureGroup="Fornecedor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Fornecedores" uniqueName="[Fornecedores]" caption="Fornecedores"/>
    <dimension measure="1" name="Measures" uniqueName="[Measures]" caption="Measures"/>
  </dimensions>
  <measureGroups count="1">
    <measureGroup name="Fornecedores" caption="Fornecedores"/>
  </measureGroups>
  <maps count="1">
    <map measureGroup="0" dimension="0"/>
  </maps>
  <extLst>
    <ext xmlns:x14="http://schemas.microsoft.com/office/spreadsheetml/2009/9/main" uri="{725AE2AE-9491-48be-B2B4-4EB974FC3084}">
      <x14:pivotCacheDefinition pivotCacheId="1002539616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ugo" refreshedDate="45551.967535532407" createdVersion="8" refreshedVersion="8" minRefreshableVersion="3" recordCount="0" supportSubquery="1" supportAdvancedDrill="1" xr:uid="{1D911027-6E35-45EE-B678-31E186A3BC28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4">
    <cacheField name="[Fornecedores].[Nome Fornecedor].[Nome Fornecedor]" caption="Nome Fornecedor" numFmtId="0" hierarchy="3" level="1">
      <sharedItems count="5">
        <s v="Fogaça e Filhos Ltda."/>
        <s v="Gomes e Almeida Ltda."/>
        <s v="Jesus Aragão Ltda."/>
        <s v="Monteiro e Cunha S.A."/>
        <s v="Sales Cardoso Ltda."/>
      </sharedItems>
    </cacheField>
    <cacheField name="[Fornecedores].[Cond. Pagto].[Cond. Pagto]" caption="Cond. Pagto" numFmtId="0" hierarchy="10" level="1">
      <sharedItems count="3">
        <s v="30"/>
        <s v="60"/>
        <s v="90"/>
      </sharedItems>
    </cacheField>
    <cacheField name="[Measures].[Contagem de Nota Fiscal]" caption="Contagem de Nota Fiscal" numFmtId="0" hierarchy="21" level="32767"/>
    <cacheField name="[Fornecedores].[Data Emissao].[Data Emissao]" caption="Data Emissao" numFmtId="0" hierarchy="2" level="1">
      <sharedItems containsSemiMixedTypes="0" containsNonDate="0" containsString="0"/>
    </cacheField>
  </cacheFields>
  <cacheHierarchies count="22">
    <cacheHierarchy uniqueName="[Fornecedores].[ID]" caption="ID" attribute="1" defaultMemberUniqueName="[Fornecedores].[ID].[All]" allUniqueName="[Fornecedores].[ID].[All]" dimensionUniqueName="[Fornecedores]" displayFolder="" count="0" memberValueDatatype="130" unbalanced="0"/>
    <cacheHierarchy uniqueName="[Fornecedores].[Nota Fiscal]" caption="Nota Fiscal" attribute="1" defaultMemberUniqueName="[Fornecedores].[Nota Fiscal].[All]" allUniqueName="[Fornecedores].[Nota Fiscal].[All]" dimensionUniqueName="[Fornecedores]" displayFolder="" count="0" memberValueDatatype="130" unbalanced="0"/>
    <cacheHierarchy uniqueName="[Fornecedores].[Data Emissao]" caption="Data Emissao" attribute="1" time="1" defaultMemberUniqueName="[Fornecedores].[Data Emissao].[All]" allUniqueName="[Fornecedores].[Data Emissao].[All]" dimensionUniqueName="[Fornecedores]" displayFolder="" count="2" memberValueDatatype="7" unbalanced="0">
      <fieldsUsage count="2">
        <fieldUsage x="-1"/>
        <fieldUsage x="3"/>
      </fieldsUsage>
    </cacheHierarchy>
    <cacheHierarchy uniqueName="[Fornecedores].[Nome Fornecedor]" caption="Nome Fornecedor" attribute="1" defaultMemberUniqueName="[Fornecedores].[Nome Fornecedor].[All]" allUniqueName="[Fornecedores].[Nome Fornecedor].[All]" dimensionUniqueName="[Fornecedores]" displayFolder="" count="2" memberValueDatatype="130" unbalanced="0">
      <fieldsUsage count="2">
        <fieldUsage x="-1"/>
        <fieldUsage x="0"/>
      </fieldsUsage>
    </cacheHierarchy>
    <cacheHierarchy uniqueName="[Fornecedores].[Valor]" caption="Valor" attribute="1" defaultMemberUniqueName="[Fornecedores].[Valor].[All]" allUniqueName="[Fornecedores].[Valor].[All]" dimensionUniqueName="[Fornecedores]" displayFolder="" count="0" memberValueDatatype="5" unbalanced="0"/>
    <cacheHierarchy uniqueName="[Fornecedores].[Data Vencimento]" caption="Data Vencimento" attribute="1" time="1" defaultMemberUniqueName="[Fornecedores].[Data Vencimento].[All]" allUniqueName="[Fornecedores].[Data Vencimento].[All]" dimensionUniqueName="[Fornecedores]" displayFolder="" count="0" memberValueDatatype="7" unbalanced="0"/>
    <cacheHierarchy uniqueName="[Fornecedores].[Filial]" caption="Filial" attribute="1" defaultMemberUniqueName="[Fornecedores].[Filial].[All]" allUniqueName="[Fornecedores].[Filial].[All]" dimensionUniqueName="[Fornecedores]" displayFolder="" count="0" memberValueDatatype="20" unbalanced="0"/>
    <cacheHierarchy uniqueName="[Fornecedores].[Nome Filial]" caption="Nome Filial" attribute="1" defaultMemberUniqueName="[Fornecedores].[Nome Filial].[All]" allUniqueName="[Fornecedores].[Nome Filial].[All]" dimensionUniqueName="[Fornecedores]" displayFolder="" count="0" memberValueDatatype="130" unbalanced="0"/>
    <cacheHierarchy uniqueName="[Fornecedores].[Centro de Custo]" caption="Centro de Custo" attribute="1" defaultMemberUniqueName="[Fornecedores].[Centro de Custo].[All]" allUniqueName="[Fornecedores].[Centro de Custo].[All]" dimensionUniqueName="[Fornecedores]" displayFolder="" count="0" memberValueDatatype="20" unbalanced="0"/>
    <cacheHierarchy uniqueName="[Fornecedores].[Descrição Custo]" caption="Descrição Custo" attribute="1" defaultMemberUniqueName="[Fornecedores].[Descrição Custo].[All]" allUniqueName="[Fornecedores].[Descrição Custo].[All]" dimensionUniqueName="[Fornecedores]" displayFolder="" count="2" memberValueDatatype="130" unbalanced="0"/>
    <cacheHierarchy uniqueName="[Fornecedores].[Cond. Pagto]" caption="Cond. Pagto" attribute="1" defaultMemberUniqueName="[Fornecedores].[Cond. Pagto].[All]" allUniqueName="[Fornecedores].[Cond. Pagto].[All]" dimensionUniqueName="[Fornecedores]" displayFolder="" count="2" memberValueDatatype="130" unbalanced="0">
      <fieldsUsage count="2">
        <fieldUsage x="-1"/>
        <fieldUsage x="1"/>
      </fieldsUsage>
    </cacheHierarchy>
    <cacheHierarchy uniqueName="[Fornecedores].[Dias Vencto]" caption="Dias Vencto" attribute="1" defaultMemberUniqueName="[Fornecedores].[Dias Vencto].[All]" allUniqueName="[Fornecedores].[Dias Vencto].[All]" dimensionUniqueName="[Fornecedores]" displayFolder="" count="0" memberValueDatatype="20" unbalanced="0"/>
    <cacheHierarchy uniqueName="[Fornecedores].[Data Emissao (Mês)]" caption="Data Emissao (Mês)" attribute="1" defaultMemberUniqueName="[Fornecedores].[Data Emissao (Mês)].[All]" allUniqueName="[Fornecedores].[Data Emissao (Mês)].[All]" dimensionUniqueName="[Fornecedores]" displayFolder="" count="0" memberValueDatatype="130" unbalanced="0"/>
    <cacheHierarchy uniqueName="[Fornecedores].[Data Vencimento (Ano)]" caption="Data Vencimento (Ano)" attribute="1" defaultMemberUniqueName="[Fornecedores].[Data Vencimento (Ano)].[All]" allUniqueName="[Fornecedores].[Data Vencimento (Ano)].[All]" dimensionUniqueName="[Fornecedores]" displayFolder="" count="0" memberValueDatatype="130" unbalanced="0"/>
    <cacheHierarchy uniqueName="[Fornecedores].[Data Vencimento (Trimestre)]" caption="Data Vencimento (Trimestre)" attribute="1" defaultMemberUniqueName="[Fornecedores].[Data Vencimento (Trimestre)].[All]" allUniqueName="[Fornecedores].[Data Vencimento (Trimestre)].[All]" dimensionUniqueName="[Fornecedores]" displayFolder="" count="0" memberValueDatatype="130" unbalanced="0"/>
    <cacheHierarchy uniqueName="[Fornecedores].[Data Vencimento (Mês)]" caption="Data Vencimento (Mês)" attribute="1" defaultMemberUniqueName="[Fornecedores].[Data Vencimento (Mês)].[All]" allUniqueName="[Fornecedores].[Data Vencimento (Mês)].[All]" dimensionUniqueName="[Fornecedores]" displayFolder="" count="0" memberValueDatatype="130" unbalanced="0"/>
    <cacheHierarchy uniqueName="[Fornecedores].[Data Emissao (Índice de Mês)]" caption="Data Emissao (Índice de Mês)" attribute="1" defaultMemberUniqueName="[Fornecedores].[Data Emissao (Índice de Mês)].[All]" allUniqueName="[Fornecedores].[Data Emissao (Índice de Mês)].[All]" dimensionUniqueName="[Fornecedores]" displayFolder="" count="0" memberValueDatatype="20" unbalanced="0" hidden="1"/>
    <cacheHierarchy uniqueName="[Fornecedores].[Data Vencimento (Índice de Mês)]" caption="Data Vencimento (Índice de Mês)" attribute="1" defaultMemberUniqueName="[Fornecedores].[Data Vencimento (Índice de Mês)].[All]" allUniqueName="[Fornecedores].[Data Vencimento (Índice de Mês)].[All]" dimensionUniqueName="[Fornecedores]" displayFolder="" count="0" memberValueDatatype="20" unbalanced="0" hidden="1"/>
    <cacheHierarchy uniqueName="[Measures].[__XL_Count Fornecedores]" caption="__XL_Count Fornecedores" measure="1" displayFolder="" measureGroup="Fornecedores" count="0" hidden="1"/>
    <cacheHierarchy uniqueName="[Measures].[__Não há medidas definidas]" caption="__Não há medidas definidas" measure="1" displayFolder="" count="0" hidden="1"/>
    <cacheHierarchy uniqueName="[Measures].[Soma de Valor]" caption="Soma de Valor" measure="1" displayFolder="" measureGroup="Fornecedores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ntagem de Nota Fiscal]" caption="Contagem de Nota Fiscal" measure="1" displayFolder="" measureGroup="Fornecedor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Fornecedores" uniqueName="[Fornecedores]" caption="Fornecedores"/>
    <dimension measure="1" name="Measures" uniqueName="[Measures]" caption="Measures"/>
  </dimensions>
  <measureGroups count="1">
    <measureGroup name="Fornecedores" caption="Fornecedores"/>
  </measureGroups>
  <maps count="1">
    <map measureGroup="0" dimension="0"/>
  </maps>
  <extLst>
    <ext xmlns:x14="http://schemas.microsoft.com/office/spreadsheetml/2009/9/main" uri="{725AE2AE-9491-48be-B2B4-4EB974FC3084}">
      <x14:pivotCacheDefinition pivotCacheId="761668246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">
  <r>
    <s v="100000"/>
    <s v="669799"/>
    <x v="0"/>
    <s v="Jesus Aragão Ltda."/>
    <n v="8752.41"/>
    <d v="2024-07-26T00:00:00"/>
    <n v="8"/>
    <s v="Curitiba"/>
    <n v="7"/>
    <s v="Produção"/>
    <s v="90"/>
    <n v="90"/>
  </r>
  <r>
    <s v="100001"/>
    <s v="98428"/>
    <x v="1"/>
    <s v="Nascimento"/>
    <n v="1042.97"/>
    <d v="2024-10-15T00:00:00"/>
    <n v="7"/>
    <s v="Manaus"/>
    <n v="3"/>
    <s v="Contabilidade"/>
    <s v="60"/>
    <n v="60"/>
  </r>
  <r>
    <s v="100002"/>
    <s v="816937"/>
    <x v="2"/>
    <s v="Moreira Lima S.A."/>
    <n v="1297.1099999999999"/>
    <d v="2024-12-01T00:00:00"/>
    <n v="5"/>
    <s v="Salvador "/>
    <n v="9"/>
    <s v="Financeiro"/>
    <s v="30"/>
    <n v="30"/>
  </r>
  <r>
    <s v="100003"/>
    <s v="681918"/>
    <x v="3"/>
    <s v="Moraes - EI"/>
    <n v="8804.24"/>
    <d v="2024-06-28T00:00:00"/>
    <n v="6"/>
    <s v="Belo Horizonte"/>
    <n v="3"/>
    <s v="Contabilidade"/>
    <s v="60"/>
    <n v="60"/>
  </r>
  <r>
    <s v="100004"/>
    <s v="285154"/>
    <x v="4"/>
    <s v="Sales Cardoso Ltda."/>
    <n v="9242.9500000000007"/>
    <d v="2024-05-04T00:00:00"/>
    <n v="9"/>
    <s v="Recife"/>
    <n v="6"/>
    <s v="Segurança do Trabalho"/>
    <s v="90"/>
    <n v="90"/>
  </r>
  <r>
    <s v="100005"/>
    <s v="526705"/>
    <x v="5"/>
    <s v="Sales Cardoso Ltda."/>
    <n v="5583.84"/>
    <d v="2024-05-10T00:00:00"/>
    <n v="2"/>
    <s v="Rio de Janeiro"/>
    <n v="6"/>
    <s v="Segurança do Trabalho"/>
    <s v="30"/>
    <n v="30"/>
  </r>
  <r>
    <s v="100006"/>
    <s v="775217"/>
    <x v="6"/>
    <s v="Moreira Lima S.A."/>
    <n v="7577.05"/>
    <d v="2025-01-01T00:00:00"/>
    <n v="1"/>
    <s v="São Paulo"/>
    <n v="3"/>
    <s v="Contabilidade"/>
    <s v="90"/>
    <n v="90"/>
  </r>
  <r>
    <s v="100007"/>
    <s v="19567"/>
    <x v="7"/>
    <s v="da Cunha Monteiro Ltda."/>
    <n v="5827.81"/>
    <d v="2024-06-26T00:00:00"/>
    <n v="1"/>
    <s v="São Paulo"/>
    <n v="7"/>
    <s v="Produção"/>
    <s v="30"/>
    <n v="30"/>
  </r>
  <r>
    <s v="100008"/>
    <s v="302253"/>
    <x v="8"/>
    <s v="Fogaça e Filhos Ltda."/>
    <n v="6421.28"/>
    <d v="2024-09-20T00:00:00"/>
    <n v="2"/>
    <s v="Rio de Janeiro"/>
    <n v="3"/>
    <s v="Contabilidade"/>
    <s v="60"/>
    <n v="60"/>
  </r>
  <r>
    <s v="100009"/>
    <s v="660685"/>
    <x v="9"/>
    <s v="Jesus Cunha Ltda."/>
    <n v="8616.41"/>
    <d v="2024-10-22T00:00:00"/>
    <n v="7"/>
    <s v="Manaus"/>
    <n v="10"/>
    <s v="Faturamento"/>
    <s v="60"/>
    <n v="60"/>
  </r>
  <r>
    <s v="100010"/>
    <s v="494268"/>
    <x v="10"/>
    <s v="Silva e Silva Ltda."/>
    <n v="5075.63"/>
    <d v="2024-04-07T00:00:00"/>
    <n v="4"/>
    <s v="Fortaleza"/>
    <n v="10"/>
    <s v="Faturamento"/>
    <s v="60"/>
    <n v="60"/>
  </r>
  <r>
    <s v="100011"/>
    <s v="878504"/>
    <x v="11"/>
    <s v="Moraes de Almeida S.A."/>
    <n v="7524.39"/>
    <d v="2024-05-31T00:00:00"/>
    <n v="3"/>
    <s v="Brasília"/>
    <n v="5"/>
    <s v="Engenharia"/>
    <s v="90"/>
    <n v="90"/>
  </r>
  <r>
    <s v="100012"/>
    <s v="793720"/>
    <x v="12"/>
    <s v="Nascimento Monteiro Ltda."/>
    <n v="2107.94"/>
    <d v="2024-12-18T00:00:00"/>
    <n v="4"/>
    <s v="Fortaleza"/>
    <n v="10"/>
    <s v="Faturamento"/>
    <s v="60"/>
    <n v="60"/>
  </r>
  <r>
    <s v="100013"/>
    <s v="639630"/>
    <x v="13"/>
    <s v="Nascimento Monteiro Ltda."/>
    <n v="3570.02"/>
    <d v="2024-08-26T00:00:00"/>
    <n v="10"/>
    <s v="Goiânia"/>
    <n v="7"/>
    <s v="Produção"/>
    <s v="30"/>
    <n v="30"/>
  </r>
  <r>
    <s v="100014"/>
    <s v="18539"/>
    <x v="14"/>
    <s v="Fogaça e Filhos Ltda."/>
    <n v="5035.6499999999996"/>
    <d v="2024-03-23T00:00:00"/>
    <n v="5"/>
    <s v="Salvador "/>
    <n v="4"/>
    <s v="Qualidade"/>
    <s v="60"/>
    <n v="60"/>
  </r>
  <r>
    <s v="100015"/>
    <s v="911717"/>
    <x v="15"/>
    <s v="Sales Cardoso Ltda."/>
    <n v="4159.67"/>
    <d v="2024-08-25T00:00:00"/>
    <n v="1"/>
    <s v="São Paulo"/>
    <n v="6"/>
    <s v="Segurança do Trabalho"/>
    <s v="30"/>
    <n v="30"/>
  </r>
  <r>
    <s v="100016"/>
    <s v="227876"/>
    <x v="16"/>
    <s v="Gomes e Almeida Ltda."/>
    <n v="2938.5"/>
    <d v="2024-05-25T00:00:00"/>
    <n v="4"/>
    <s v="Fortaleza"/>
    <n v="3"/>
    <s v="Contabilidade"/>
    <s v="90"/>
    <n v="90"/>
  </r>
  <r>
    <s v="100017"/>
    <s v="777855"/>
    <x v="17"/>
    <s v="Jesus Aragão Ltda."/>
    <n v="4986.38"/>
    <d v="2024-06-30T00:00:00"/>
    <n v="4"/>
    <s v="Fortaleza"/>
    <n v="10"/>
    <s v="Faturamento"/>
    <s v="90"/>
    <n v="90"/>
  </r>
  <r>
    <s v="100018"/>
    <s v="550346"/>
    <x v="18"/>
    <s v="Jesus Aragão Ltda."/>
    <n v="1145.51"/>
    <d v="2025-02-28T00:00:00"/>
    <n v="6"/>
    <s v="Belo Horizonte"/>
    <n v="4"/>
    <s v="Qualidade"/>
    <s v="90"/>
    <n v="90"/>
  </r>
  <r>
    <s v="100019"/>
    <s v="839993"/>
    <x v="19"/>
    <s v="Cardoso Lima e Filhos Ltda."/>
    <n v="411.82"/>
    <d v="2024-11-26T00:00:00"/>
    <n v="7"/>
    <s v="Manaus"/>
    <n v="8"/>
    <s v="Meio Ambiente"/>
    <s v="90"/>
    <n v="90"/>
  </r>
  <r>
    <s v="100020"/>
    <s v="325837"/>
    <x v="20"/>
    <s v="Moraes de Almeida S.A."/>
    <n v="7408.98"/>
    <d v="2025-01-04T00:00:00"/>
    <n v="5"/>
    <s v="Salvador "/>
    <n v="7"/>
    <s v="Produção"/>
    <s v="90"/>
    <n v="90"/>
  </r>
  <r>
    <s v="100021"/>
    <s v="693467"/>
    <x v="21"/>
    <s v="Nogueira e Filhos Ltda."/>
    <n v="6225"/>
    <d v="2024-11-28T00:00:00"/>
    <n v="1"/>
    <s v="São Paulo"/>
    <n v="9"/>
    <s v="Financeiro"/>
    <s v="90"/>
    <n v="90"/>
  </r>
  <r>
    <s v="100022"/>
    <s v="333309"/>
    <x v="22"/>
    <s v="Monteiro e Cunha S.A."/>
    <n v="6115.38"/>
    <d v="2024-07-03T00:00:00"/>
    <n v="10"/>
    <s v="Goiânia"/>
    <n v="9"/>
    <s v="Financeiro"/>
    <s v="90"/>
    <n v="90"/>
  </r>
  <r>
    <s v="100023"/>
    <s v="302867"/>
    <x v="23"/>
    <s v="Lima Oliveira S.A."/>
    <n v="8165.12"/>
    <d v="2024-03-25T00:00:00"/>
    <n v="9"/>
    <s v="Recife"/>
    <n v="9"/>
    <s v="Financeiro"/>
    <s v="30"/>
    <n v="30"/>
  </r>
  <r>
    <s v="100024"/>
    <s v="643964"/>
    <x v="24"/>
    <s v="da Cunha Monteiro Ltda."/>
    <n v="3321.24"/>
    <d v="2024-04-03T00:00:00"/>
    <n v="5"/>
    <s v="Salvador "/>
    <n v="10"/>
    <s v="Faturamento"/>
    <s v="90"/>
    <n v="90"/>
  </r>
  <r>
    <s v="100025"/>
    <s v="591649"/>
    <x v="25"/>
    <s v="Gomes e Almeida Ltda."/>
    <n v="7129.59"/>
    <d v="2024-12-23T00:00:00"/>
    <n v="10"/>
    <s v="Goiânia"/>
    <n v="3"/>
    <s v="Contabilidade"/>
    <s v="30"/>
    <n v="30"/>
  </r>
  <r>
    <s v="100026"/>
    <s v="475495"/>
    <x v="26"/>
    <s v="Silva e Silva Ltda."/>
    <n v="3076.97"/>
    <d v="2024-07-21T00:00:00"/>
    <n v="9"/>
    <s v="Recife"/>
    <n v="7"/>
    <s v="Produção"/>
    <s v="60"/>
    <n v="60"/>
  </r>
  <r>
    <s v="100027"/>
    <s v="683027"/>
    <x v="27"/>
    <s v="Nogueira e Filhos Ltda."/>
    <n v="4169.18"/>
    <d v="2025-01-27T00:00:00"/>
    <n v="4"/>
    <s v="Fortaleza"/>
    <n v="9"/>
    <s v="Financeiro"/>
    <s v="30"/>
    <n v="30"/>
  </r>
  <r>
    <s v="100028"/>
    <s v="371490"/>
    <x v="28"/>
    <s v="Moreira Lima S.A."/>
    <n v="865.85"/>
    <d v="2025-01-13T00:00:00"/>
    <n v="8"/>
    <s v="Curitiba"/>
    <n v="4"/>
    <s v="Qualidade"/>
    <s v="30"/>
    <n v="30"/>
  </r>
  <r>
    <s v="100029"/>
    <s v="586630"/>
    <x v="29"/>
    <s v="Jesus Aragão Ltda."/>
    <n v="2948.73"/>
    <d v="2024-12-12T00:00:00"/>
    <n v="4"/>
    <s v="Fortaleza"/>
    <n v="5"/>
    <s v="Engenharia"/>
    <s v="30"/>
    <n v="30"/>
  </r>
  <r>
    <s v="100030"/>
    <s v="177815"/>
    <x v="30"/>
    <s v="Jesus Aragão Ltda."/>
    <n v="9234.9599999999991"/>
    <d v="2024-11-13T00:00:00"/>
    <n v="4"/>
    <s v="Fortaleza"/>
    <n v="1"/>
    <s v="Administrativo"/>
    <s v="60"/>
    <n v="60"/>
  </r>
  <r>
    <s v="100031"/>
    <s v="174146"/>
    <x v="31"/>
    <s v="Nogueira e Filhos Ltda."/>
    <n v="2514.27"/>
    <d v="2024-07-02T00:00:00"/>
    <n v="8"/>
    <s v="Curitiba"/>
    <n v="8"/>
    <s v="Meio Ambiente"/>
    <s v="60"/>
    <n v="60"/>
  </r>
  <r>
    <s v="100032"/>
    <s v="307354"/>
    <x v="32"/>
    <s v="da Cunha Monteiro Ltda."/>
    <n v="1460.39"/>
    <d v="2024-08-24T00:00:00"/>
    <n v="8"/>
    <s v="Curitiba"/>
    <n v="1"/>
    <s v="Administrativo"/>
    <s v="90"/>
    <n v="90"/>
  </r>
  <r>
    <s v="100033"/>
    <s v="899846"/>
    <x v="33"/>
    <s v="Jesus Cunha Ltda."/>
    <n v="9964.36"/>
    <d v="2024-02-19T00:00:00"/>
    <n v="6"/>
    <s v="Belo Horizonte"/>
    <n v="8"/>
    <s v="Meio Ambiente"/>
    <s v="30"/>
    <n v="30"/>
  </r>
  <r>
    <s v="100034"/>
    <s v="76446"/>
    <x v="34"/>
    <s v="Sales Cardoso Ltda."/>
    <n v="3101.64"/>
    <d v="2024-06-19T00:00:00"/>
    <n v="3"/>
    <s v="Brasília"/>
    <n v="6"/>
    <s v="Segurança do Trabalho"/>
    <s v="90"/>
    <n v="90"/>
  </r>
  <r>
    <s v="100035"/>
    <s v="538161"/>
    <x v="35"/>
    <s v="Jesus Aragão Ltda."/>
    <n v="2265.39"/>
    <d v="2024-05-15T00:00:00"/>
    <n v="7"/>
    <s v="Manaus"/>
    <n v="4"/>
    <s v="Qualidade"/>
    <s v="30"/>
    <n v="30"/>
  </r>
  <r>
    <s v="100036"/>
    <s v="910242"/>
    <x v="36"/>
    <s v="Almeida e Santos Ltda."/>
    <n v="1570.01"/>
    <d v="2024-03-21T00:00:00"/>
    <n v="7"/>
    <s v="Manaus"/>
    <n v="9"/>
    <s v="Financeiro"/>
    <s v="60"/>
    <n v="60"/>
  </r>
  <r>
    <s v="100037"/>
    <s v="145513"/>
    <x v="37"/>
    <s v="Sales de Souza Ltda."/>
    <n v="3458.68"/>
    <d v="2024-12-20T00:00:00"/>
    <n v="1"/>
    <s v="São Paulo"/>
    <n v="10"/>
    <s v="Faturamento"/>
    <s v="30"/>
    <n v="30"/>
  </r>
  <r>
    <s v="100038"/>
    <s v="131719"/>
    <x v="38"/>
    <s v="Fogaça e Filhos Ltda."/>
    <n v="1106.95"/>
    <d v="2024-07-30T00:00:00"/>
    <n v="9"/>
    <s v="Recife"/>
    <n v="8"/>
    <s v="Meio Ambiente"/>
    <s v="90"/>
    <n v="90"/>
  </r>
  <r>
    <s v="100039"/>
    <s v="828496"/>
    <x v="39"/>
    <s v="Moraes da Silva EI"/>
    <n v="6442.08"/>
    <d v="2024-05-25T00:00:00"/>
    <n v="4"/>
    <s v="Fortaleza"/>
    <n v="1"/>
    <s v="Administrativo"/>
    <s v="30"/>
    <n v="29"/>
  </r>
  <r>
    <s v="100040"/>
    <s v="539043"/>
    <x v="40"/>
    <s v="Cardoso Lima e Filhos Ltda."/>
    <n v="1836.06"/>
    <d v="2024-10-06T00:00:00"/>
    <n v="4"/>
    <s v="Fortaleza"/>
    <n v="2"/>
    <s v="Recursos Humanos"/>
    <s v="30"/>
    <n v="29"/>
  </r>
  <r>
    <s v="100041"/>
    <s v="221735"/>
    <x v="41"/>
    <s v="Sales de Souza Ltda."/>
    <n v="3944.19"/>
    <d v="2024-04-13T00:00:00"/>
    <n v="4"/>
    <s v="Fortaleza"/>
    <n v="2"/>
    <s v="Recursos Humanos"/>
    <s v="30"/>
    <n v="30"/>
  </r>
  <r>
    <s v="100042"/>
    <s v="604951"/>
    <x v="42"/>
    <s v="Fernandes e Costa Ltda."/>
    <n v="1471.75"/>
    <d v="2024-12-11T00:00:00"/>
    <n v="6"/>
    <s v="Belo Horizonte"/>
    <n v="3"/>
    <s v="Contabilidade"/>
    <s v="90"/>
    <n v="90"/>
  </r>
  <r>
    <s v="100043"/>
    <s v="515109"/>
    <x v="43"/>
    <s v="Gomes e Almeida Ltda."/>
    <n v="5017.32"/>
    <d v="2025-03-22T00:00:00"/>
    <n v="5"/>
    <s v="Salvador "/>
    <n v="8"/>
    <s v="Meio Ambiente"/>
    <s v="90"/>
    <n v="88"/>
  </r>
  <r>
    <s v="100044"/>
    <s v="780051"/>
    <x v="4"/>
    <s v="Monteiro e Cunha S.A."/>
    <n v="740.91"/>
    <d v="2024-05-04T00:00:00"/>
    <n v="7"/>
    <s v="Manaus"/>
    <n v="6"/>
    <s v="Segurança do Trabalho"/>
    <s v="90"/>
    <n v="90"/>
  </r>
  <r>
    <s v="100045"/>
    <s v="587516"/>
    <x v="44"/>
    <s v="Fogaça e Filhos Ltda."/>
    <n v="3520.69"/>
    <d v="2024-05-18T00:00:00"/>
    <n v="8"/>
    <s v="Curitiba"/>
    <n v="3"/>
    <s v="Contabilidade"/>
    <s v="30"/>
    <n v="29"/>
  </r>
  <r>
    <s v="100046"/>
    <s v="734725"/>
    <x v="14"/>
    <s v="Moraes de Almeida S.A."/>
    <n v="842.88"/>
    <d v="2024-04-23T00:00:00"/>
    <n v="5"/>
    <s v="Salvador "/>
    <n v="6"/>
    <s v="Segurança do Trabalho"/>
    <s v="90"/>
    <n v="91"/>
  </r>
  <r>
    <s v="100047"/>
    <s v="540180"/>
    <x v="45"/>
    <s v="Cardoso Lima e Filhos Ltda."/>
    <n v="4456.8"/>
    <d v="2024-12-12T00:00:00"/>
    <n v="9"/>
    <s v="Recife"/>
    <n v="7"/>
    <s v="Produção"/>
    <s v="30"/>
    <n v="29"/>
  </r>
  <r>
    <s v="100048"/>
    <s v="800273"/>
    <x v="46"/>
    <s v="Gomes e Almeida Ltda."/>
    <n v="7585.01"/>
    <d v="2024-03-21T00:00:00"/>
    <n v="5"/>
    <s v="Salvador "/>
    <n v="10"/>
    <s v="Faturamento"/>
    <s v="30"/>
    <n v="29"/>
  </r>
  <r>
    <s v="100049"/>
    <s v="354973"/>
    <x v="47"/>
    <s v="Monteiro e Cunha S.A."/>
    <n v="3016.21"/>
    <d v="2024-07-29T00:00:00"/>
    <n v="10"/>
    <s v="Goiânia"/>
    <n v="8"/>
    <s v="Meio Ambiente"/>
    <s v="90"/>
    <n v="90"/>
  </r>
  <r>
    <s v="100051"/>
    <s v="865032"/>
    <x v="48"/>
    <s v="Moreira Lima S.A."/>
    <n v="7125.43"/>
    <d v="2025-03-11T00:00:00"/>
    <n v="2"/>
    <s v="Rio de Janeiro"/>
    <n v="9"/>
    <s v="Financeiro"/>
    <s v="90"/>
    <n v="88"/>
  </r>
  <r>
    <s v="100052"/>
    <s v="352535"/>
    <x v="49"/>
    <s v="Monteiro e Cunha S.A."/>
    <n v="2433.61"/>
    <d v="2025-03-25T00:00:00"/>
    <n v="4"/>
    <s v="Fortaleza"/>
    <n v="7"/>
    <s v="Produção"/>
    <s v="90"/>
    <n v="88"/>
  </r>
  <r>
    <s v="100053"/>
    <s v="320063"/>
    <x v="50"/>
    <s v="Silva e Silva Ltda."/>
    <n v="339.83"/>
    <d v="2024-05-28T00:00:00"/>
    <n v="10"/>
    <s v="Goiânia"/>
    <n v="2"/>
    <s v="Recursos Humanos"/>
    <s v="90"/>
    <n v="90"/>
  </r>
  <r>
    <s v="100054"/>
    <s v="644609"/>
    <x v="51"/>
    <s v="Lima Oliveira S.A."/>
    <n v="2355.63"/>
    <d v="2024-11-24T00:00:00"/>
    <n v="10"/>
    <s v="Goiânia"/>
    <n v="5"/>
    <s v="Engenharia"/>
    <s v="30"/>
    <n v="30"/>
  </r>
  <r>
    <s v="100055"/>
    <s v="228179"/>
    <x v="52"/>
    <s v="Monteiro e Cunha S.A."/>
    <n v="6007.12"/>
    <d v="2025-01-01T00:00:00"/>
    <n v="2"/>
    <s v="Rio de Janeiro"/>
    <n v="5"/>
    <s v="Engenharia"/>
    <s v="30"/>
    <n v="30"/>
  </r>
  <r>
    <s v="100056"/>
    <s v="383291"/>
    <x v="53"/>
    <s v="da Cunha Monteiro Ltda."/>
    <n v="7383.73"/>
    <d v="2024-07-19T00:00:00"/>
    <n v="2"/>
    <s v="Rio de Janeiro"/>
    <n v="2"/>
    <s v="Recursos Humanos"/>
    <s v="60"/>
    <n v="60"/>
  </r>
  <r>
    <s v="100057"/>
    <s v="339940"/>
    <x v="54"/>
    <s v="Gomes e Almeida Ltda."/>
    <n v="5853.96"/>
    <d v="2024-06-20T00:00:00"/>
    <n v="4"/>
    <s v="Fortaleza"/>
    <n v="7"/>
    <s v="Produção"/>
    <s v="30"/>
    <n v="30"/>
  </r>
  <r>
    <s v="100058"/>
    <s v="548102"/>
    <x v="55"/>
    <s v="Fernandes e Costa Ltda."/>
    <n v="6148.4"/>
    <d v="2024-12-15T00:00:00"/>
    <n v="1"/>
    <s v="São Paulo"/>
    <n v="9"/>
    <s v="Financeiro"/>
    <s v="90"/>
    <n v="90"/>
  </r>
  <r>
    <s v="100059"/>
    <s v="401176"/>
    <x v="56"/>
    <s v="Monteiro e Cunha S.A."/>
    <n v="2070.96"/>
    <d v="2024-09-08T00:00:00"/>
    <n v="4"/>
    <s v="Fortaleza"/>
    <n v="2"/>
    <s v="Recursos Humanos"/>
    <s v="90"/>
    <n v="90"/>
  </r>
  <r>
    <s v="100060"/>
    <s v="469046"/>
    <x v="57"/>
    <s v="Fogaça e Filhos Ltda."/>
    <n v="105.74"/>
    <d v="2024-06-14T00:00:00"/>
    <n v="6"/>
    <s v="Belo Horizonte"/>
    <n v="10"/>
    <s v="Faturamento"/>
    <s v="30"/>
    <n v="5"/>
  </r>
  <r>
    <s v="100061"/>
    <s v="371750"/>
    <x v="58"/>
    <s v="Gomes e Almeida Ltda."/>
    <n v="8328.39"/>
    <d v="2024-10-07T00:00:00"/>
    <n v="9"/>
    <s v="Recife"/>
    <n v="2"/>
    <s v="Recursos Humanos"/>
    <s v="90"/>
    <n v="90"/>
  </r>
  <r>
    <s v="100062"/>
    <s v="53871"/>
    <x v="59"/>
    <s v="Nogueira e Filhos Ltda."/>
    <n v="7149.58"/>
    <d v="2024-04-30T00:00:00"/>
    <n v="9"/>
    <s v="Recife"/>
    <n v="9"/>
    <s v="Financeiro"/>
    <s v="90"/>
    <n v="90"/>
  </r>
  <r>
    <s v="100063"/>
    <s v="454264"/>
    <x v="60"/>
    <s v="Moraes da Silva EI"/>
    <n v="3858.48"/>
    <d v="2024-09-18T00:00:00"/>
    <n v="3"/>
    <s v="Brasília"/>
    <n v="7"/>
    <s v="Produção"/>
    <s v="90"/>
    <n v="90"/>
  </r>
  <r>
    <s v="100064"/>
    <s v="547741"/>
    <x v="61"/>
    <s v="Monteiro e Cunha S.A."/>
    <n v="2637.12"/>
    <d v="2024-06-19T00:00:00"/>
    <n v="4"/>
    <s v="Fortaleza"/>
    <n v="8"/>
    <s v="Meio Ambiente"/>
    <s v="60"/>
    <n v="60"/>
  </r>
  <r>
    <s v="100065"/>
    <s v="40573"/>
    <x v="62"/>
    <s v="Fogaça e Filhos Ltda."/>
    <n v="8695.34"/>
    <d v="2024-04-04T00:00:00"/>
    <n v="10"/>
    <s v="Goiânia"/>
    <n v="9"/>
    <s v="Financeiro"/>
    <s v="90"/>
    <n v="90"/>
  </r>
  <r>
    <s v="100066"/>
    <s v="28764"/>
    <x v="63"/>
    <s v="Souza de Souza Ltda."/>
    <n v="1040.31"/>
    <d v="2024-12-30T00:00:00"/>
    <n v="7"/>
    <s v="Manaus"/>
    <n v="1"/>
    <s v="Administrativo"/>
    <s v="90"/>
    <n v="90"/>
  </r>
  <r>
    <s v="100067"/>
    <s v="528801"/>
    <x v="64"/>
    <s v="Sales de Souza Ltda."/>
    <n v="4451.12"/>
    <d v="2024-10-25T00:00:00"/>
    <n v="2"/>
    <s v="Rio de Janeiro"/>
    <n v="10"/>
    <s v="Faturamento"/>
    <s v="30"/>
    <n v="30"/>
  </r>
  <r>
    <s v="100068"/>
    <s v="159232"/>
    <x v="1"/>
    <s v="Moraes da Silva EI"/>
    <n v="2606.91"/>
    <d v="2024-09-15T00:00:00"/>
    <n v="2"/>
    <s v="Rio de Janeiro"/>
    <n v="4"/>
    <s v="Qualidade"/>
    <s v="30"/>
    <n v="30"/>
  </r>
  <r>
    <s v="100069"/>
    <s v="505393"/>
    <x v="65"/>
    <s v="Cardoso Lima e Filhos Ltda."/>
    <n v="6193.43"/>
    <d v="2025-02-27T00:00:00"/>
    <n v="7"/>
    <s v="Manaus"/>
    <n v="7"/>
    <s v="Produção"/>
    <s v="90"/>
    <n v="90"/>
  </r>
  <r>
    <s v="100070"/>
    <s v="18078"/>
    <x v="66"/>
    <s v="Fogaça e Filhos Ltda."/>
    <n v="995.97"/>
    <d v="2024-09-22T00:00:00"/>
    <n v="3"/>
    <s v="Brasília"/>
    <n v="9"/>
    <s v="Financeiro"/>
    <s v="90"/>
    <n v="90"/>
  </r>
  <r>
    <s v="100071"/>
    <s v="655925"/>
    <x v="67"/>
    <s v="Moraes da Silva EI"/>
    <n v="2036.41"/>
    <d v="2024-08-04T00:00:00"/>
    <n v="3"/>
    <s v="Brasília"/>
    <n v="6"/>
    <s v="Segurança do Trabalho"/>
    <s v="60"/>
    <n v="60"/>
  </r>
  <r>
    <s v="100072"/>
    <s v="268237"/>
    <x v="68"/>
    <s v="Souza de Souza Ltda."/>
    <n v="1575.05"/>
    <d v="2025-03-19T00:00:00"/>
    <n v="5"/>
    <s v="Salvador "/>
    <n v="4"/>
    <s v="Qualidade"/>
    <s v="90"/>
    <n v="90"/>
  </r>
  <r>
    <s v="100073"/>
    <s v="798986"/>
    <x v="69"/>
    <s v="Monteiro e Cunha S.A."/>
    <n v="9581.0300000000007"/>
    <d v="2024-06-03T00:00:00"/>
    <n v="4"/>
    <s v="Fortaleza"/>
    <n v="6"/>
    <s v="Segurança do Trabalho"/>
    <s v="30"/>
    <n v="30"/>
  </r>
  <r>
    <s v="100074"/>
    <s v="964821301"/>
    <x v="45"/>
    <s v="Best Solutions Agency"/>
    <n v="9309.68"/>
    <d v="2024-12-13T00:00:00"/>
    <n v="3"/>
    <s v="Brasília"/>
    <n v="4"/>
    <s v="Qualidade"/>
    <s v="30"/>
    <n v="30"/>
  </r>
  <r>
    <s v="100075"/>
    <s v="155168495"/>
    <x v="70"/>
    <s v="Innovative Tech Ventures"/>
    <n v="7857.95"/>
    <d v="2024-07-29T00:00:00"/>
    <n v="9"/>
    <s v="Recife"/>
    <n v="1"/>
    <s v="Administrativo"/>
    <s v="30"/>
    <n v="30"/>
  </r>
  <r>
    <s v="100076"/>
    <s v="392458122"/>
    <x v="71"/>
    <s v="Future Vision Enterprises"/>
    <n v="1265.3800000000001"/>
    <d v="2024-06-06T00:00:00"/>
    <n v="10"/>
    <s v="Goiânia"/>
    <n v="7"/>
    <s v="Produção"/>
    <s v="30"/>
    <n v="31"/>
  </r>
  <r>
    <s v="100077"/>
    <s v="307641958"/>
    <x v="72"/>
    <s v="Strategic Growth Partners"/>
    <n v="4782.6499999999996"/>
    <d v="2024-06-17T00:00:00"/>
    <n v="3"/>
    <s v="Brasília"/>
    <n v="2"/>
    <s v="Recursos Humanos"/>
    <s v="90"/>
    <n v="92"/>
  </r>
  <r>
    <s v="100078"/>
    <s v="476832019"/>
    <x v="73"/>
    <s v="Blue Horizon Innovations"/>
    <n v="5638.25"/>
    <d v="2024-12-30T00:00:00"/>
    <n v="5"/>
    <s v="Salvador "/>
    <n v="5"/>
    <s v="Engenharia"/>
    <s v="90"/>
    <n v="61"/>
  </r>
  <r>
    <s v="100079"/>
    <s v="150389624"/>
    <x v="74"/>
    <s v="Next Generation Technologies"/>
    <n v="3928.74"/>
    <d v="2024-12-09T00:00:00"/>
    <n v="8"/>
    <s v="Curitiba"/>
    <n v="5"/>
    <s v="Engenharia"/>
    <s v="30"/>
    <n v="30"/>
  </r>
  <r>
    <s v="100080"/>
    <s v="236417583"/>
    <x v="22"/>
    <s v="Dynamic Solutions Group"/>
    <n v="7102.47"/>
    <d v="2024-06-04T00:00:00"/>
    <n v="3"/>
    <s v="Brasília"/>
    <n v="6"/>
    <s v="Segurança do Trabalho"/>
    <s v="90"/>
    <n v="61"/>
  </r>
  <r>
    <s v="100081"/>
    <s v="847362910"/>
    <x v="75"/>
    <s v="Global Impact Services"/>
    <n v="5317.86"/>
    <d v="2024-10-20T00:00:00"/>
    <n v="7"/>
    <s v="Manaus"/>
    <n v="2"/>
    <s v="Recursos Humanos"/>
    <s v="90"/>
    <n v="61"/>
  </r>
  <r>
    <s v="100082"/>
    <s v="694523108"/>
    <x v="76"/>
    <s v="Advanced Business Consultants"/>
    <n v="2635.99"/>
    <d v="2024-08-15T00:00:00"/>
    <n v="10"/>
    <s v="Goiânia"/>
    <n v="5"/>
    <s v="Engenharia"/>
    <s v="30"/>
    <n v="31"/>
  </r>
  <r>
    <s v="100083"/>
    <s v="153279506"/>
    <x v="64"/>
    <s v="Proactive Management Inc."/>
    <n v="8223.5300000000007"/>
    <d v="2024-12-25T00:00:00"/>
    <n v="7"/>
    <s v="Manaus"/>
    <n v="3"/>
    <s v="Contabilidade"/>
    <s v="90"/>
    <n v="91"/>
  </r>
  <r>
    <s v="100084"/>
    <s v="532107849"/>
    <x v="14"/>
    <s v="Comprehensive Support Services"/>
    <n v="6405.14"/>
    <d v="2024-02-23T00:00:00"/>
    <n v="8"/>
    <s v="Curitiba"/>
    <n v="8"/>
    <s v="Meio Ambiente"/>
    <s v="30"/>
    <n v="31"/>
  </r>
  <r>
    <s v="100085"/>
    <s v="716384201"/>
    <x v="77"/>
    <s v="Optimal Solutions Network"/>
    <n v="9437.2800000000007"/>
    <d v="2024-07-12T00:00:00"/>
    <n v="7"/>
    <s v="Manaus"/>
    <n v="9"/>
    <s v="Financeiro"/>
    <s v="90"/>
    <n v="61"/>
  </r>
  <r>
    <s v="100086"/>
    <s v="293857164"/>
    <x v="78"/>
    <s v="Empowerment Consulting Group"/>
    <n v="4186.3500000000004"/>
    <d v="2024-06-09T00:00:00"/>
    <n v="9"/>
    <s v="Recife"/>
    <n v="10"/>
    <s v="Faturamento"/>
    <s v="90"/>
    <n v="92"/>
  </r>
  <r>
    <s v="100087"/>
    <s v="468215903"/>
    <x v="79"/>
    <s v="Innovative Solutions Worldwide"/>
    <n v="1739.46"/>
    <d v="2024-05-26T00:00:00"/>
    <n v="8"/>
    <s v="Curitiba"/>
    <n v="1"/>
    <s v="Administrativo"/>
    <s v="90"/>
    <n v="90"/>
  </r>
  <r>
    <s v="100088"/>
    <s v="720489315"/>
    <x v="80"/>
    <s v="Efficient Workflow Systems"/>
    <n v="8274.93"/>
    <d v="2024-09-03T00:00:00"/>
    <n v="4"/>
    <s v="Fortaleza"/>
    <n v="5"/>
    <s v="Engenharia"/>
    <s v="90"/>
    <n v="92"/>
  </r>
  <r>
    <s v="100089"/>
    <s v="951382764"/>
    <x v="81"/>
    <s v="Advanced Analytics Company"/>
    <n v="5874.12"/>
    <d v="2024-08-08T00:00:00"/>
    <n v="1"/>
    <s v="São Paulo"/>
    <n v="8"/>
    <s v="Meio Ambiente"/>
    <s v="30"/>
    <n v="31"/>
  </r>
  <r>
    <s v="100090"/>
    <s v="327415689"/>
    <x v="30"/>
    <s v="Trusted Advisors Alliance"/>
    <n v="9635.48"/>
    <d v="2024-12-14T00:00:00"/>
    <n v="2"/>
    <s v="Rio de Janeiro"/>
    <n v="9"/>
    <s v="Financeiro"/>
    <s v="90"/>
    <n v="91"/>
  </r>
  <r>
    <s v="100091"/>
    <s v="643782195"/>
    <x v="82"/>
    <s v="Leading Edge Solutions"/>
    <n v="4126.5"/>
    <d v="2024-11-24T00:00:00"/>
    <n v="1"/>
    <s v="São Paulo"/>
    <n v="4"/>
    <s v="Qualidade"/>
    <s v="90"/>
    <n v="92"/>
  </r>
  <r>
    <s v="100092"/>
    <s v="874916205"/>
    <x v="44"/>
    <s v="Visionary Leaders Group"/>
    <n v="7596.34"/>
    <d v="2024-06-19T00:00:00"/>
    <n v="3"/>
    <s v="Brasília"/>
    <n v="8"/>
    <s v="Meio Ambiente"/>
    <s v="90"/>
    <n v="61"/>
  </r>
  <r>
    <s v="100093"/>
    <s v="517684230"/>
    <x v="7"/>
    <s v="Excellence Services Incorporated"/>
    <n v="1257.68"/>
    <d v="2024-08-27T00:00:00"/>
    <n v="3"/>
    <s v="Brasília"/>
    <n v="1"/>
    <s v="Administrativo"/>
    <s v="90"/>
    <n v="92"/>
  </r>
  <r>
    <s v="100094"/>
    <s v="359748120"/>
    <x v="83"/>
    <s v="Future Trends Corporation"/>
    <n v="9376.24"/>
    <d v="2024-05-05T00:00:00"/>
    <n v="2"/>
    <s v="Rio de Janeiro"/>
    <n v="6"/>
    <s v="Segurança do Trabalho"/>
    <s v="90"/>
    <n v="90"/>
  </r>
  <r>
    <s v="100095"/>
    <s v="871630295"/>
    <x v="84"/>
    <s v="Progressive Solutions Partners"/>
    <n v="1468.53"/>
    <d v="2024-06-22T00:00:00"/>
    <n v="9"/>
    <s v="Recife"/>
    <n v="6"/>
    <s v="Segurança do Trabalho"/>
    <s v="90"/>
    <n v="92"/>
  </r>
  <r>
    <s v="100096"/>
    <s v="104728369"/>
    <x v="65"/>
    <s v="Strategic Planning Solutions"/>
    <n v="5196.84"/>
    <d v="2024-12-29T00:00:00"/>
    <n v="3"/>
    <s v="Brasília"/>
    <n v="4"/>
    <s v="Qualidade"/>
    <s v="30"/>
    <n v="30"/>
  </r>
  <r>
    <s v="100097"/>
    <s v="942753810"/>
    <x v="85"/>
    <s v="Next Step Consulting Group"/>
    <n v="8475.36"/>
    <d v="2024-02-16T00:00:00"/>
    <n v="10"/>
    <s v="Goiânia"/>
    <n v="10"/>
    <s v="Faturamento"/>
    <s v="30"/>
    <n v="31"/>
  </r>
  <r>
    <s v="100098"/>
    <s v="318457209"/>
    <x v="86"/>
    <s v="Visionary Solutions Network"/>
    <n v="3809.74"/>
    <d v="2024-12-07T00:00:00"/>
    <n v="6"/>
    <s v="Belo Horizonte"/>
    <n v="9"/>
    <s v="Financeiro"/>
    <s v="90"/>
    <n v="61"/>
  </r>
  <r>
    <s v="100099"/>
    <s v="746283591"/>
    <x v="87"/>
    <s v="Dynamic Growth Advisors"/>
    <n v="1928.61"/>
    <d v="2024-06-12T00:00:00"/>
    <n v="3"/>
    <s v="Brasília"/>
    <n v="7"/>
    <s v="Produção"/>
    <s v="90"/>
    <n v="61"/>
  </r>
  <r>
    <s v="100100"/>
    <s v="567198432"/>
    <x v="88"/>
    <s v="Innovative Business Solutions"/>
    <n v="5674.21"/>
    <d v="2024-08-19T00:00:00"/>
    <n v="7"/>
    <s v="Manaus"/>
    <n v="1"/>
    <s v="Administrativo"/>
    <s v="30"/>
    <n v="31"/>
  </r>
  <r>
    <s v="100101"/>
    <s v="370961"/>
    <x v="89"/>
    <s v="Lima Oliveira S.A."/>
    <n v="3330.5"/>
    <d v="2024-06-02T00:00:00"/>
    <n v="10"/>
    <s v="Goiânia"/>
    <n v="1"/>
    <s v="Administrativo"/>
    <s v="90"/>
    <n v="90"/>
  </r>
  <r>
    <s v="100102"/>
    <s v="6548765"/>
    <x v="90"/>
    <s v="Jesus Aragão Ltda."/>
    <n v="10000"/>
    <d v="2024-08-26T00:00:00"/>
    <n v="4"/>
    <s v="Fortaleza"/>
    <n v="3"/>
    <s v="Contabilidade"/>
    <s v="60"/>
    <n v="60"/>
  </r>
  <r>
    <s v="100103"/>
    <s v="56468732"/>
    <x v="63"/>
    <s v="Sales Cardoso Ltda."/>
    <n v="7000"/>
    <d v="2024-10-31T00:00:00"/>
    <n v="9"/>
    <s v="Recife"/>
    <n v="10"/>
    <s v="Faturamento"/>
    <s v="30"/>
    <n v="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">
  <r>
    <n v="8752.41"/>
    <d v="2024-07-26T00:00:00"/>
    <n v="8"/>
    <s v="Curitiba"/>
    <n v="7"/>
    <x v="0"/>
  </r>
  <r>
    <n v="1042.97"/>
    <d v="2024-10-15T00:00:00"/>
    <n v="7"/>
    <s v="Manaus"/>
    <n v="3"/>
    <x v="1"/>
  </r>
  <r>
    <n v="1297.1099999999999"/>
    <d v="2024-12-01T00:00:00"/>
    <n v="5"/>
    <s v="Salvador "/>
    <n v="9"/>
    <x v="2"/>
  </r>
  <r>
    <n v="8804.24"/>
    <d v="2024-06-28T00:00:00"/>
    <n v="6"/>
    <s v="Belo Horizonte"/>
    <n v="3"/>
    <x v="1"/>
  </r>
  <r>
    <n v="9242.9500000000007"/>
    <d v="2024-05-04T00:00:00"/>
    <n v="9"/>
    <s v="Recife"/>
    <n v="6"/>
    <x v="3"/>
  </r>
  <r>
    <n v="5583.84"/>
    <d v="2024-05-10T00:00:00"/>
    <n v="2"/>
    <s v="Rio de Janeiro"/>
    <n v="6"/>
    <x v="3"/>
  </r>
  <r>
    <n v="7577.05"/>
    <d v="2025-01-01T00:00:00"/>
    <n v="1"/>
    <s v="São Paulo"/>
    <n v="3"/>
    <x v="1"/>
  </r>
  <r>
    <n v="5827.81"/>
    <d v="2024-06-26T00:00:00"/>
    <n v="1"/>
    <s v="São Paulo"/>
    <n v="7"/>
    <x v="0"/>
  </r>
  <r>
    <n v="6421.28"/>
    <d v="2024-09-20T00:00:00"/>
    <n v="2"/>
    <s v="Rio de Janeiro"/>
    <n v="3"/>
    <x v="1"/>
  </r>
  <r>
    <n v="8616.41"/>
    <d v="2024-10-22T00:00:00"/>
    <n v="7"/>
    <s v="Manaus"/>
    <n v="10"/>
    <x v="4"/>
  </r>
  <r>
    <n v="5075.63"/>
    <d v="2024-04-07T00:00:00"/>
    <n v="4"/>
    <s v="Fortaleza"/>
    <n v="10"/>
    <x v="4"/>
  </r>
  <r>
    <n v="7524.39"/>
    <d v="2024-05-31T00:00:00"/>
    <n v="3"/>
    <s v="Brasília"/>
    <n v="5"/>
    <x v="5"/>
  </r>
  <r>
    <n v="2107.94"/>
    <d v="2024-12-18T00:00:00"/>
    <n v="4"/>
    <s v="Fortaleza"/>
    <n v="10"/>
    <x v="4"/>
  </r>
  <r>
    <n v="3570.02"/>
    <d v="2024-08-26T00:00:00"/>
    <n v="10"/>
    <s v="Goiânia"/>
    <n v="7"/>
    <x v="0"/>
  </r>
  <r>
    <n v="5035.6499999999996"/>
    <d v="2024-03-23T00:00:00"/>
    <n v="5"/>
    <s v="Salvador "/>
    <n v="4"/>
    <x v="6"/>
  </r>
  <r>
    <n v="4159.67"/>
    <d v="2024-08-25T00:00:00"/>
    <n v="1"/>
    <s v="São Paulo"/>
    <n v="6"/>
    <x v="3"/>
  </r>
  <r>
    <n v="2938.5"/>
    <d v="2024-05-25T00:00:00"/>
    <n v="4"/>
    <s v="Fortaleza"/>
    <n v="3"/>
    <x v="1"/>
  </r>
  <r>
    <n v="4986.38"/>
    <d v="2024-06-30T00:00:00"/>
    <n v="4"/>
    <s v="Fortaleza"/>
    <n v="10"/>
    <x v="4"/>
  </r>
  <r>
    <n v="1145.51"/>
    <d v="2025-02-28T00:00:00"/>
    <n v="6"/>
    <s v="Belo Horizonte"/>
    <n v="4"/>
    <x v="6"/>
  </r>
  <r>
    <n v="411.82"/>
    <d v="2024-11-26T00:00:00"/>
    <n v="7"/>
    <s v="Manaus"/>
    <n v="8"/>
    <x v="7"/>
  </r>
  <r>
    <n v="7408.98"/>
    <d v="2025-01-04T00:00:00"/>
    <n v="5"/>
    <s v="Salvador "/>
    <n v="7"/>
    <x v="0"/>
  </r>
  <r>
    <n v="6225"/>
    <d v="2024-11-28T00:00:00"/>
    <n v="1"/>
    <s v="São Paulo"/>
    <n v="9"/>
    <x v="2"/>
  </r>
  <r>
    <n v="6115.38"/>
    <d v="2024-07-03T00:00:00"/>
    <n v="10"/>
    <s v="Goiânia"/>
    <n v="9"/>
    <x v="2"/>
  </r>
  <r>
    <n v="8165.12"/>
    <d v="2024-03-25T00:00:00"/>
    <n v="9"/>
    <s v="Recife"/>
    <n v="9"/>
    <x v="2"/>
  </r>
  <r>
    <n v="3321.24"/>
    <d v="2024-04-03T00:00:00"/>
    <n v="5"/>
    <s v="Salvador "/>
    <n v="10"/>
    <x v="4"/>
  </r>
  <r>
    <n v="7129.59"/>
    <d v="2024-12-23T00:00:00"/>
    <n v="10"/>
    <s v="Goiânia"/>
    <n v="3"/>
    <x v="1"/>
  </r>
  <r>
    <n v="3076.97"/>
    <d v="2024-07-21T00:00:00"/>
    <n v="9"/>
    <s v="Recife"/>
    <n v="7"/>
    <x v="0"/>
  </r>
  <r>
    <n v="4169.18"/>
    <d v="2025-01-27T00:00:00"/>
    <n v="4"/>
    <s v="Fortaleza"/>
    <n v="9"/>
    <x v="2"/>
  </r>
  <r>
    <n v="865.85"/>
    <d v="2025-01-13T00:00:00"/>
    <n v="8"/>
    <s v="Curitiba"/>
    <n v="4"/>
    <x v="6"/>
  </r>
  <r>
    <n v="2948.73"/>
    <d v="2024-12-12T00:00:00"/>
    <n v="4"/>
    <s v="Fortaleza"/>
    <n v="5"/>
    <x v="5"/>
  </r>
  <r>
    <n v="9234.9599999999991"/>
    <d v="2024-11-13T00:00:00"/>
    <n v="4"/>
    <s v="Fortaleza"/>
    <n v="1"/>
    <x v="8"/>
  </r>
  <r>
    <n v="2514.27"/>
    <d v="2024-07-02T00:00:00"/>
    <n v="8"/>
    <s v="Curitiba"/>
    <n v="8"/>
    <x v="7"/>
  </r>
  <r>
    <n v="1460.39"/>
    <d v="2024-08-24T00:00:00"/>
    <n v="8"/>
    <s v="Curitiba"/>
    <n v="1"/>
    <x v="8"/>
  </r>
  <r>
    <n v="9964.36"/>
    <d v="2024-02-19T00:00:00"/>
    <n v="6"/>
    <s v="Belo Horizonte"/>
    <n v="8"/>
    <x v="7"/>
  </r>
  <r>
    <n v="3101.64"/>
    <d v="2024-06-19T00:00:00"/>
    <n v="3"/>
    <s v="Brasília"/>
    <n v="6"/>
    <x v="3"/>
  </r>
  <r>
    <n v="2265.39"/>
    <d v="2024-05-15T00:00:00"/>
    <n v="7"/>
    <s v="Manaus"/>
    <n v="4"/>
    <x v="6"/>
  </r>
  <r>
    <n v="1570.01"/>
    <d v="2024-03-21T00:00:00"/>
    <n v="7"/>
    <s v="Manaus"/>
    <n v="9"/>
    <x v="2"/>
  </r>
  <r>
    <n v="3458.68"/>
    <d v="2024-12-20T00:00:00"/>
    <n v="1"/>
    <s v="São Paulo"/>
    <n v="10"/>
    <x v="4"/>
  </r>
  <r>
    <n v="1106.95"/>
    <d v="2024-07-30T00:00:00"/>
    <n v="9"/>
    <s v="Recife"/>
    <n v="8"/>
    <x v="7"/>
  </r>
  <r>
    <n v="6442.08"/>
    <d v="2024-05-25T00:00:00"/>
    <n v="4"/>
    <s v="Fortaleza"/>
    <n v="1"/>
    <x v="8"/>
  </r>
  <r>
    <n v="1836.06"/>
    <d v="2024-10-06T00:00:00"/>
    <n v="4"/>
    <s v="Fortaleza"/>
    <n v="2"/>
    <x v="9"/>
  </r>
  <r>
    <n v="3944.19"/>
    <d v="2024-04-13T00:00:00"/>
    <n v="4"/>
    <s v="Fortaleza"/>
    <n v="2"/>
    <x v="9"/>
  </r>
  <r>
    <n v="1471.75"/>
    <d v="2024-12-11T00:00:00"/>
    <n v="6"/>
    <s v="Belo Horizonte"/>
    <n v="3"/>
    <x v="1"/>
  </r>
  <r>
    <n v="5017.32"/>
    <d v="2025-03-22T00:00:00"/>
    <n v="5"/>
    <s v="Salvador "/>
    <n v="8"/>
    <x v="7"/>
  </r>
  <r>
    <n v="740.91"/>
    <d v="2024-05-04T00:00:00"/>
    <n v="7"/>
    <s v="Manaus"/>
    <n v="6"/>
    <x v="3"/>
  </r>
  <r>
    <n v="3520.69"/>
    <d v="2024-05-18T00:00:00"/>
    <n v="8"/>
    <s v="Curitiba"/>
    <n v="3"/>
    <x v="1"/>
  </r>
  <r>
    <n v="842.88"/>
    <d v="2024-04-23T00:00:00"/>
    <n v="5"/>
    <s v="Salvador "/>
    <n v="6"/>
    <x v="3"/>
  </r>
  <r>
    <n v="4456.8"/>
    <d v="2024-12-12T00:00:00"/>
    <n v="9"/>
    <s v="Recife"/>
    <n v="7"/>
    <x v="0"/>
  </r>
  <r>
    <n v="7585.01"/>
    <d v="2024-03-21T00:00:00"/>
    <n v="5"/>
    <s v="Salvador "/>
    <n v="10"/>
    <x v="4"/>
  </r>
  <r>
    <n v="3016.21"/>
    <d v="2024-07-29T00:00:00"/>
    <n v="10"/>
    <s v="Goiânia"/>
    <n v="8"/>
    <x v="7"/>
  </r>
  <r>
    <n v="7125.43"/>
    <d v="2025-03-11T00:00:00"/>
    <n v="2"/>
    <s v="Rio de Janeiro"/>
    <n v="9"/>
    <x v="2"/>
  </r>
  <r>
    <n v="2433.61"/>
    <d v="2025-03-25T00:00:00"/>
    <n v="4"/>
    <s v="Fortaleza"/>
    <n v="7"/>
    <x v="0"/>
  </r>
  <r>
    <n v="339.83"/>
    <d v="2024-05-28T00:00:00"/>
    <n v="10"/>
    <s v="Goiânia"/>
    <n v="2"/>
    <x v="9"/>
  </r>
  <r>
    <n v="2355.63"/>
    <d v="2024-11-24T00:00:00"/>
    <n v="10"/>
    <s v="Goiânia"/>
    <n v="5"/>
    <x v="5"/>
  </r>
  <r>
    <n v="6007.12"/>
    <d v="2025-01-01T00:00:00"/>
    <n v="2"/>
    <s v="Rio de Janeiro"/>
    <n v="5"/>
    <x v="5"/>
  </r>
  <r>
    <n v="7383.73"/>
    <d v="2024-07-19T00:00:00"/>
    <n v="2"/>
    <s v="Rio de Janeiro"/>
    <n v="2"/>
    <x v="9"/>
  </r>
  <r>
    <n v="5853.96"/>
    <d v="2024-06-20T00:00:00"/>
    <n v="4"/>
    <s v="Fortaleza"/>
    <n v="7"/>
    <x v="0"/>
  </r>
  <r>
    <n v="6148.4"/>
    <d v="2024-12-15T00:00:00"/>
    <n v="1"/>
    <s v="São Paulo"/>
    <n v="9"/>
    <x v="2"/>
  </r>
  <r>
    <n v="2070.96"/>
    <d v="2024-09-08T00:00:00"/>
    <n v="4"/>
    <s v="Fortaleza"/>
    <n v="2"/>
    <x v="9"/>
  </r>
  <r>
    <n v="105.74"/>
    <d v="2024-06-14T00:00:00"/>
    <n v="6"/>
    <s v="Belo Horizonte"/>
    <n v="10"/>
    <x v="4"/>
  </r>
  <r>
    <n v="8328.39"/>
    <d v="2024-10-07T00:00:00"/>
    <n v="9"/>
    <s v="Recife"/>
    <n v="2"/>
    <x v="9"/>
  </r>
  <r>
    <n v="7149.58"/>
    <d v="2024-04-30T00:00:00"/>
    <n v="9"/>
    <s v="Recife"/>
    <n v="9"/>
    <x v="2"/>
  </r>
  <r>
    <n v="3858.48"/>
    <d v="2024-09-18T00:00:00"/>
    <n v="3"/>
    <s v="Brasília"/>
    <n v="7"/>
    <x v="0"/>
  </r>
  <r>
    <n v="2637.12"/>
    <d v="2024-06-19T00:00:00"/>
    <n v="4"/>
    <s v="Fortaleza"/>
    <n v="8"/>
    <x v="7"/>
  </r>
  <r>
    <n v="8695.34"/>
    <d v="2024-04-04T00:00:00"/>
    <n v="10"/>
    <s v="Goiânia"/>
    <n v="9"/>
    <x v="2"/>
  </r>
  <r>
    <n v="1040.31"/>
    <d v="2024-12-30T00:00:00"/>
    <n v="7"/>
    <s v="Manaus"/>
    <n v="1"/>
    <x v="8"/>
  </r>
  <r>
    <n v="4451.12"/>
    <d v="2024-10-25T00:00:00"/>
    <n v="2"/>
    <s v="Rio de Janeiro"/>
    <n v="10"/>
    <x v="4"/>
  </r>
  <r>
    <n v="2606.91"/>
    <d v="2024-09-15T00:00:00"/>
    <n v="2"/>
    <s v="Rio de Janeiro"/>
    <n v="4"/>
    <x v="6"/>
  </r>
  <r>
    <n v="6193.43"/>
    <d v="2025-02-27T00:00:00"/>
    <n v="7"/>
    <s v="Manaus"/>
    <n v="7"/>
    <x v="0"/>
  </r>
  <r>
    <n v="995.97"/>
    <d v="2024-09-22T00:00:00"/>
    <n v="3"/>
    <s v="Brasília"/>
    <n v="9"/>
    <x v="2"/>
  </r>
  <r>
    <n v="2036.41"/>
    <d v="2024-08-04T00:00:00"/>
    <n v="3"/>
    <s v="Brasília"/>
    <n v="6"/>
    <x v="3"/>
  </r>
  <r>
    <n v="1575.05"/>
    <d v="2025-03-19T00:00:00"/>
    <n v="5"/>
    <s v="Salvador "/>
    <n v="4"/>
    <x v="6"/>
  </r>
  <r>
    <n v="9581.0300000000007"/>
    <d v="2024-06-03T00:00:00"/>
    <n v="4"/>
    <s v="Fortaleza"/>
    <n v="6"/>
    <x v="3"/>
  </r>
  <r>
    <n v="9309.68"/>
    <d v="2024-12-13T00:00:00"/>
    <n v="3"/>
    <s v="Brasília"/>
    <n v="4"/>
    <x v="6"/>
  </r>
  <r>
    <n v="7857.95"/>
    <d v="2024-07-29T00:00:00"/>
    <n v="9"/>
    <s v="Recife"/>
    <n v="1"/>
    <x v="8"/>
  </r>
  <r>
    <n v="1265.3800000000001"/>
    <d v="2024-06-06T00:00:00"/>
    <n v="10"/>
    <s v="Goiânia"/>
    <n v="7"/>
    <x v="0"/>
  </r>
  <r>
    <n v="4782.6499999999996"/>
    <d v="2024-06-17T00:00:00"/>
    <n v="3"/>
    <s v="Brasília"/>
    <n v="2"/>
    <x v="9"/>
  </r>
  <r>
    <n v="5638.25"/>
    <d v="2024-12-30T00:00:00"/>
    <n v="5"/>
    <s v="Salvador "/>
    <n v="5"/>
    <x v="5"/>
  </r>
  <r>
    <n v="3928.74"/>
    <d v="2024-12-09T00:00:00"/>
    <n v="8"/>
    <s v="Curitiba"/>
    <n v="5"/>
    <x v="5"/>
  </r>
  <r>
    <n v="7102.47"/>
    <d v="2024-06-04T00:00:00"/>
    <n v="3"/>
    <s v="Brasília"/>
    <n v="6"/>
    <x v="3"/>
  </r>
  <r>
    <n v="5317.86"/>
    <d v="2024-10-20T00:00:00"/>
    <n v="7"/>
    <s v="Manaus"/>
    <n v="2"/>
    <x v="9"/>
  </r>
  <r>
    <n v="2635.99"/>
    <d v="2024-08-15T00:00:00"/>
    <n v="10"/>
    <s v="Goiânia"/>
    <n v="5"/>
    <x v="5"/>
  </r>
  <r>
    <n v="8223.5300000000007"/>
    <d v="2024-12-25T00:00:00"/>
    <n v="7"/>
    <s v="Manaus"/>
    <n v="3"/>
    <x v="1"/>
  </r>
  <r>
    <n v="6405.14"/>
    <d v="2024-02-23T00:00:00"/>
    <n v="8"/>
    <s v="Curitiba"/>
    <n v="8"/>
    <x v="7"/>
  </r>
  <r>
    <n v="9437.2800000000007"/>
    <d v="2024-07-12T00:00:00"/>
    <n v="7"/>
    <s v="Manaus"/>
    <n v="9"/>
    <x v="2"/>
  </r>
  <r>
    <n v="4186.3500000000004"/>
    <d v="2024-06-09T00:00:00"/>
    <n v="9"/>
    <s v="Recife"/>
    <n v="10"/>
    <x v="4"/>
  </r>
  <r>
    <n v="1739.46"/>
    <d v="2024-05-26T00:00:00"/>
    <n v="8"/>
    <s v="Curitiba"/>
    <n v="1"/>
    <x v="8"/>
  </r>
  <r>
    <n v="8274.93"/>
    <d v="2024-09-03T00:00:00"/>
    <n v="4"/>
    <s v="Fortaleza"/>
    <n v="5"/>
    <x v="5"/>
  </r>
  <r>
    <n v="5874.12"/>
    <d v="2024-08-08T00:00:00"/>
    <n v="1"/>
    <s v="São Paulo"/>
    <n v="8"/>
    <x v="7"/>
  </r>
  <r>
    <n v="9635.48"/>
    <d v="2024-12-14T00:00:00"/>
    <n v="2"/>
    <s v="Rio de Janeiro"/>
    <n v="9"/>
    <x v="2"/>
  </r>
  <r>
    <n v="4126.5"/>
    <d v="2024-11-24T00:00:00"/>
    <n v="1"/>
    <s v="São Paulo"/>
    <n v="4"/>
    <x v="6"/>
  </r>
  <r>
    <n v="7596.34"/>
    <d v="2024-06-19T00:00:00"/>
    <n v="3"/>
    <s v="Brasília"/>
    <n v="8"/>
    <x v="7"/>
  </r>
  <r>
    <n v="1257.68"/>
    <d v="2024-08-27T00:00:00"/>
    <n v="3"/>
    <s v="Brasília"/>
    <n v="1"/>
    <x v="8"/>
  </r>
  <r>
    <n v="9376.24"/>
    <d v="2024-05-05T00:00:00"/>
    <n v="2"/>
    <s v="Rio de Janeiro"/>
    <n v="6"/>
    <x v="3"/>
  </r>
  <r>
    <n v="1468.53"/>
    <d v="2024-06-22T00:00:00"/>
    <n v="9"/>
    <s v="Recife"/>
    <n v="6"/>
    <x v="3"/>
  </r>
  <r>
    <n v="5196.84"/>
    <d v="2024-12-29T00:00:00"/>
    <n v="3"/>
    <s v="Brasília"/>
    <n v="4"/>
    <x v="6"/>
  </r>
  <r>
    <n v="8475.36"/>
    <d v="2024-02-16T00:00:00"/>
    <n v="10"/>
    <s v="Goiânia"/>
    <n v="10"/>
    <x v="4"/>
  </r>
  <r>
    <n v="3809.74"/>
    <d v="2024-12-07T00:00:00"/>
    <n v="6"/>
    <s v="Belo Horizonte"/>
    <n v="9"/>
    <x v="2"/>
  </r>
  <r>
    <n v="1928.61"/>
    <d v="2024-06-12T00:00:00"/>
    <n v="3"/>
    <s v="Brasília"/>
    <n v="7"/>
    <x v="0"/>
  </r>
  <r>
    <n v="5674.21"/>
    <d v="2024-08-19T00:00:00"/>
    <n v="7"/>
    <s v="Manaus"/>
    <n v="1"/>
    <x v="8"/>
  </r>
  <r>
    <n v="3330.5"/>
    <d v="2024-06-02T00:00:00"/>
    <n v="10"/>
    <s v="Goiânia"/>
    <n v="1"/>
    <x v="8"/>
  </r>
  <r>
    <n v="10000"/>
    <d v="2024-08-26T00:00:00"/>
    <n v="4"/>
    <s v="Fortaleza"/>
    <n v="3"/>
    <x v="1"/>
  </r>
  <r>
    <n v="7000"/>
    <d v="2024-10-31T00:00:00"/>
    <n v="9"/>
    <s v="Recife"/>
    <n v="10"/>
    <x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s v="100000"/>
    <x v="0"/>
    <x v="0"/>
    <x v="0"/>
    <x v="0"/>
    <x v="0"/>
    <n v="8"/>
    <x v="0"/>
    <n v="7"/>
    <x v="0"/>
    <x v="0"/>
    <n v="90"/>
  </r>
  <r>
    <s v="100001"/>
    <x v="1"/>
    <x v="1"/>
    <x v="1"/>
    <x v="1"/>
    <x v="1"/>
    <n v="7"/>
    <x v="1"/>
    <n v="3"/>
    <x v="1"/>
    <x v="1"/>
    <n v="60"/>
  </r>
  <r>
    <s v="100002"/>
    <x v="2"/>
    <x v="2"/>
    <x v="2"/>
    <x v="2"/>
    <x v="2"/>
    <n v="5"/>
    <x v="2"/>
    <n v="9"/>
    <x v="2"/>
    <x v="2"/>
    <n v="30"/>
  </r>
  <r>
    <s v="100003"/>
    <x v="3"/>
    <x v="3"/>
    <x v="3"/>
    <x v="3"/>
    <x v="3"/>
    <n v="6"/>
    <x v="3"/>
    <n v="3"/>
    <x v="1"/>
    <x v="1"/>
    <n v="60"/>
  </r>
  <r>
    <s v="100004"/>
    <x v="4"/>
    <x v="4"/>
    <x v="4"/>
    <x v="4"/>
    <x v="4"/>
    <n v="9"/>
    <x v="4"/>
    <n v="6"/>
    <x v="3"/>
    <x v="0"/>
    <n v="90"/>
  </r>
  <r>
    <s v="100005"/>
    <x v="5"/>
    <x v="5"/>
    <x v="4"/>
    <x v="5"/>
    <x v="5"/>
    <n v="2"/>
    <x v="5"/>
    <n v="6"/>
    <x v="3"/>
    <x v="2"/>
    <n v="30"/>
  </r>
  <r>
    <s v="100006"/>
    <x v="6"/>
    <x v="6"/>
    <x v="2"/>
    <x v="6"/>
    <x v="6"/>
    <n v="1"/>
    <x v="6"/>
    <n v="3"/>
    <x v="1"/>
    <x v="0"/>
    <n v="90"/>
  </r>
  <r>
    <s v="100007"/>
    <x v="7"/>
    <x v="7"/>
    <x v="5"/>
    <x v="7"/>
    <x v="7"/>
    <n v="1"/>
    <x v="6"/>
    <n v="7"/>
    <x v="0"/>
    <x v="2"/>
    <n v="30"/>
  </r>
  <r>
    <s v="100008"/>
    <x v="8"/>
    <x v="8"/>
    <x v="6"/>
    <x v="8"/>
    <x v="8"/>
    <n v="2"/>
    <x v="5"/>
    <n v="3"/>
    <x v="1"/>
    <x v="1"/>
    <n v="60"/>
  </r>
  <r>
    <s v="100009"/>
    <x v="9"/>
    <x v="9"/>
    <x v="7"/>
    <x v="9"/>
    <x v="9"/>
    <n v="7"/>
    <x v="1"/>
    <n v="10"/>
    <x v="4"/>
    <x v="1"/>
    <n v="60"/>
  </r>
  <r>
    <s v="100010"/>
    <x v="10"/>
    <x v="10"/>
    <x v="8"/>
    <x v="10"/>
    <x v="10"/>
    <n v="4"/>
    <x v="7"/>
    <n v="10"/>
    <x v="4"/>
    <x v="1"/>
    <n v="60"/>
  </r>
  <r>
    <s v="100011"/>
    <x v="11"/>
    <x v="11"/>
    <x v="9"/>
    <x v="11"/>
    <x v="11"/>
    <n v="3"/>
    <x v="8"/>
    <n v="5"/>
    <x v="5"/>
    <x v="0"/>
    <n v="90"/>
  </r>
  <r>
    <s v="100012"/>
    <x v="12"/>
    <x v="12"/>
    <x v="10"/>
    <x v="12"/>
    <x v="12"/>
    <n v="4"/>
    <x v="7"/>
    <n v="10"/>
    <x v="4"/>
    <x v="1"/>
    <n v="60"/>
  </r>
  <r>
    <s v="100013"/>
    <x v="13"/>
    <x v="13"/>
    <x v="10"/>
    <x v="13"/>
    <x v="13"/>
    <n v="10"/>
    <x v="9"/>
    <n v="7"/>
    <x v="0"/>
    <x v="2"/>
    <n v="30"/>
  </r>
  <r>
    <s v="100014"/>
    <x v="14"/>
    <x v="14"/>
    <x v="6"/>
    <x v="14"/>
    <x v="14"/>
    <n v="5"/>
    <x v="2"/>
    <n v="4"/>
    <x v="6"/>
    <x v="1"/>
    <n v="60"/>
  </r>
  <r>
    <s v="100015"/>
    <x v="15"/>
    <x v="15"/>
    <x v="4"/>
    <x v="15"/>
    <x v="15"/>
    <n v="1"/>
    <x v="6"/>
    <n v="6"/>
    <x v="3"/>
    <x v="2"/>
    <n v="30"/>
  </r>
  <r>
    <s v="100016"/>
    <x v="16"/>
    <x v="16"/>
    <x v="11"/>
    <x v="16"/>
    <x v="16"/>
    <n v="4"/>
    <x v="7"/>
    <n v="3"/>
    <x v="1"/>
    <x v="0"/>
    <n v="90"/>
  </r>
  <r>
    <s v="100017"/>
    <x v="17"/>
    <x v="17"/>
    <x v="0"/>
    <x v="17"/>
    <x v="17"/>
    <n v="4"/>
    <x v="7"/>
    <n v="10"/>
    <x v="4"/>
    <x v="0"/>
    <n v="90"/>
  </r>
  <r>
    <s v="100018"/>
    <x v="18"/>
    <x v="18"/>
    <x v="0"/>
    <x v="18"/>
    <x v="18"/>
    <n v="6"/>
    <x v="3"/>
    <n v="4"/>
    <x v="6"/>
    <x v="0"/>
    <n v="90"/>
  </r>
  <r>
    <s v="100019"/>
    <x v="19"/>
    <x v="19"/>
    <x v="12"/>
    <x v="19"/>
    <x v="19"/>
    <n v="7"/>
    <x v="1"/>
    <n v="8"/>
    <x v="7"/>
    <x v="0"/>
    <n v="90"/>
  </r>
  <r>
    <s v="100020"/>
    <x v="20"/>
    <x v="20"/>
    <x v="9"/>
    <x v="20"/>
    <x v="20"/>
    <n v="5"/>
    <x v="2"/>
    <n v="7"/>
    <x v="0"/>
    <x v="0"/>
    <n v="90"/>
  </r>
  <r>
    <s v="100021"/>
    <x v="21"/>
    <x v="21"/>
    <x v="13"/>
    <x v="21"/>
    <x v="21"/>
    <n v="1"/>
    <x v="6"/>
    <n v="9"/>
    <x v="2"/>
    <x v="0"/>
    <n v="90"/>
  </r>
  <r>
    <s v="100022"/>
    <x v="22"/>
    <x v="22"/>
    <x v="14"/>
    <x v="22"/>
    <x v="22"/>
    <n v="10"/>
    <x v="9"/>
    <n v="9"/>
    <x v="2"/>
    <x v="0"/>
    <n v="90"/>
  </r>
  <r>
    <s v="100023"/>
    <x v="23"/>
    <x v="23"/>
    <x v="15"/>
    <x v="23"/>
    <x v="23"/>
    <n v="9"/>
    <x v="4"/>
    <n v="9"/>
    <x v="2"/>
    <x v="2"/>
    <n v="30"/>
  </r>
  <r>
    <s v="100024"/>
    <x v="24"/>
    <x v="24"/>
    <x v="5"/>
    <x v="24"/>
    <x v="24"/>
    <n v="5"/>
    <x v="2"/>
    <n v="10"/>
    <x v="4"/>
    <x v="0"/>
    <n v="90"/>
  </r>
  <r>
    <s v="100025"/>
    <x v="25"/>
    <x v="25"/>
    <x v="11"/>
    <x v="25"/>
    <x v="25"/>
    <n v="10"/>
    <x v="9"/>
    <n v="3"/>
    <x v="1"/>
    <x v="2"/>
    <n v="30"/>
  </r>
  <r>
    <s v="100026"/>
    <x v="26"/>
    <x v="26"/>
    <x v="8"/>
    <x v="26"/>
    <x v="26"/>
    <n v="9"/>
    <x v="4"/>
    <n v="7"/>
    <x v="0"/>
    <x v="1"/>
    <n v="60"/>
  </r>
  <r>
    <s v="100027"/>
    <x v="27"/>
    <x v="27"/>
    <x v="13"/>
    <x v="27"/>
    <x v="27"/>
    <n v="4"/>
    <x v="7"/>
    <n v="9"/>
    <x v="2"/>
    <x v="2"/>
    <n v="30"/>
  </r>
  <r>
    <s v="100028"/>
    <x v="28"/>
    <x v="28"/>
    <x v="2"/>
    <x v="28"/>
    <x v="28"/>
    <n v="8"/>
    <x v="0"/>
    <n v="4"/>
    <x v="6"/>
    <x v="2"/>
    <n v="30"/>
  </r>
  <r>
    <s v="100029"/>
    <x v="29"/>
    <x v="29"/>
    <x v="0"/>
    <x v="29"/>
    <x v="29"/>
    <n v="4"/>
    <x v="7"/>
    <n v="5"/>
    <x v="5"/>
    <x v="2"/>
    <n v="30"/>
  </r>
  <r>
    <s v="100030"/>
    <x v="30"/>
    <x v="30"/>
    <x v="0"/>
    <x v="30"/>
    <x v="30"/>
    <n v="4"/>
    <x v="7"/>
    <n v="1"/>
    <x v="8"/>
    <x v="1"/>
    <n v="60"/>
  </r>
  <r>
    <s v="100031"/>
    <x v="31"/>
    <x v="31"/>
    <x v="13"/>
    <x v="31"/>
    <x v="31"/>
    <n v="8"/>
    <x v="0"/>
    <n v="8"/>
    <x v="7"/>
    <x v="1"/>
    <n v="60"/>
  </r>
  <r>
    <s v="100032"/>
    <x v="32"/>
    <x v="32"/>
    <x v="5"/>
    <x v="32"/>
    <x v="32"/>
    <n v="8"/>
    <x v="0"/>
    <n v="1"/>
    <x v="8"/>
    <x v="0"/>
    <n v="90"/>
  </r>
  <r>
    <s v="100033"/>
    <x v="33"/>
    <x v="33"/>
    <x v="7"/>
    <x v="33"/>
    <x v="33"/>
    <n v="6"/>
    <x v="3"/>
    <n v="8"/>
    <x v="7"/>
    <x v="2"/>
    <n v="30"/>
  </r>
  <r>
    <s v="100034"/>
    <x v="34"/>
    <x v="34"/>
    <x v="4"/>
    <x v="34"/>
    <x v="34"/>
    <n v="3"/>
    <x v="8"/>
    <n v="6"/>
    <x v="3"/>
    <x v="0"/>
    <n v="90"/>
  </r>
  <r>
    <s v="100035"/>
    <x v="35"/>
    <x v="35"/>
    <x v="0"/>
    <x v="35"/>
    <x v="35"/>
    <n v="7"/>
    <x v="1"/>
    <n v="4"/>
    <x v="6"/>
    <x v="2"/>
    <n v="30"/>
  </r>
  <r>
    <s v="100036"/>
    <x v="36"/>
    <x v="36"/>
    <x v="16"/>
    <x v="36"/>
    <x v="36"/>
    <n v="7"/>
    <x v="1"/>
    <n v="9"/>
    <x v="2"/>
    <x v="1"/>
    <n v="60"/>
  </r>
  <r>
    <s v="100037"/>
    <x v="37"/>
    <x v="37"/>
    <x v="17"/>
    <x v="37"/>
    <x v="37"/>
    <n v="1"/>
    <x v="6"/>
    <n v="10"/>
    <x v="4"/>
    <x v="2"/>
    <n v="30"/>
  </r>
  <r>
    <s v="100038"/>
    <x v="38"/>
    <x v="38"/>
    <x v="6"/>
    <x v="38"/>
    <x v="38"/>
    <n v="9"/>
    <x v="4"/>
    <n v="8"/>
    <x v="7"/>
    <x v="0"/>
    <n v="90"/>
  </r>
  <r>
    <s v="100039"/>
    <x v="39"/>
    <x v="39"/>
    <x v="18"/>
    <x v="39"/>
    <x v="16"/>
    <n v="4"/>
    <x v="7"/>
    <n v="1"/>
    <x v="8"/>
    <x v="2"/>
    <n v="29"/>
  </r>
  <r>
    <s v="100040"/>
    <x v="40"/>
    <x v="40"/>
    <x v="12"/>
    <x v="40"/>
    <x v="39"/>
    <n v="4"/>
    <x v="7"/>
    <n v="2"/>
    <x v="9"/>
    <x v="2"/>
    <n v="29"/>
  </r>
  <r>
    <s v="100041"/>
    <x v="41"/>
    <x v="41"/>
    <x v="17"/>
    <x v="41"/>
    <x v="40"/>
    <n v="4"/>
    <x v="7"/>
    <n v="2"/>
    <x v="9"/>
    <x v="2"/>
    <n v="30"/>
  </r>
  <r>
    <s v="100042"/>
    <x v="42"/>
    <x v="42"/>
    <x v="19"/>
    <x v="42"/>
    <x v="41"/>
    <n v="6"/>
    <x v="3"/>
    <n v="3"/>
    <x v="1"/>
    <x v="0"/>
    <n v="90"/>
  </r>
  <r>
    <s v="100043"/>
    <x v="43"/>
    <x v="43"/>
    <x v="11"/>
    <x v="43"/>
    <x v="42"/>
    <n v="5"/>
    <x v="2"/>
    <n v="8"/>
    <x v="7"/>
    <x v="0"/>
    <n v="88"/>
  </r>
  <r>
    <s v="100044"/>
    <x v="44"/>
    <x v="4"/>
    <x v="14"/>
    <x v="44"/>
    <x v="4"/>
    <n v="7"/>
    <x v="1"/>
    <n v="6"/>
    <x v="3"/>
    <x v="0"/>
    <n v="90"/>
  </r>
  <r>
    <s v="100045"/>
    <x v="45"/>
    <x v="44"/>
    <x v="6"/>
    <x v="45"/>
    <x v="43"/>
    <n v="8"/>
    <x v="0"/>
    <n v="3"/>
    <x v="1"/>
    <x v="2"/>
    <n v="29"/>
  </r>
  <r>
    <s v="100046"/>
    <x v="46"/>
    <x v="14"/>
    <x v="9"/>
    <x v="46"/>
    <x v="44"/>
    <n v="5"/>
    <x v="2"/>
    <n v="6"/>
    <x v="3"/>
    <x v="0"/>
    <n v="91"/>
  </r>
  <r>
    <s v="100047"/>
    <x v="47"/>
    <x v="45"/>
    <x v="12"/>
    <x v="47"/>
    <x v="29"/>
    <n v="9"/>
    <x v="4"/>
    <n v="7"/>
    <x v="0"/>
    <x v="2"/>
    <n v="29"/>
  </r>
  <r>
    <s v="100048"/>
    <x v="48"/>
    <x v="46"/>
    <x v="11"/>
    <x v="48"/>
    <x v="36"/>
    <n v="5"/>
    <x v="2"/>
    <n v="10"/>
    <x v="4"/>
    <x v="2"/>
    <n v="29"/>
  </r>
  <r>
    <s v="100049"/>
    <x v="49"/>
    <x v="47"/>
    <x v="14"/>
    <x v="49"/>
    <x v="45"/>
    <n v="10"/>
    <x v="9"/>
    <n v="8"/>
    <x v="7"/>
    <x v="0"/>
    <n v="90"/>
  </r>
  <r>
    <s v="100051"/>
    <x v="50"/>
    <x v="48"/>
    <x v="2"/>
    <x v="50"/>
    <x v="46"/>
    <n v="2"/>
    <x v="5"/>
    <n v="9"/>
    <x v="2"/>
    <x v="0"/>
    <n v="88"/>
  </r>
  <r>
    <s v="100052"/>
    <x v="51"/>
    <x v="49"/>
    <x v="14"/>
    <x v="51"/>
    <x v="47"/>
    <n v="4"/>
    <x v="7"/>
    <n v="7"/>
    <x v="0"/>
    <x v="0"/>
    <n v="88"/>
  </r>
  <r>
    <s v="100053"/>
    <x v="52"/>
    <x v="50"/>
    <x v="8"/>
    <x v="52"/>
    <x v="48"/>
    <n v="10"/>
    <x v="9"/>
    <n v="2"/>
    <x v="9"/>
    <x v="0"/>
    <n v="90"/>
  </r>
  <r>
    <s v="100054"/>
    <x v="53"/>
    <x v="51"/>
    <x v="15"/>
    <x v="53"/>
    <x v="49"/>
    <n v="10"/>
    <x v="9"/>
    <n v="5"/>
    <x v="5"/>
    <x v="2"/>
    <n v="30"/>
  </r>
  <r>
    <s v="100055"/>
    <x v="54"/>
    <x v="52"/>
    <x v="14"/>
    <x v="54"/>
    <x v="6"/>
    <n v="2"/>
    <x v="5"/>
    <n v="5"/>
    <x v="5"/>
    <x v="2"/>
    <n v="30"/>
  </r>
  <r>
    <s v="100056"/>
    <x v="55"/>
    <x v="53"/>
    <x v="5"/>
    <x v="55"/>
    <x v="50"/>
    <n v="2"/>
    <x v="5"/>
    <n v="2"/>
    <x v="9"/>
    <x v="1"/>
    <n v="60"/>
  </r>
  <r>
    <s v="100057"/>
    <x v="56"/>
    <x v="54"/>
    <x v="11"/>
    <x v="56"/>
    <x v="51"/>
    <n v="4"/>
    <x v="7"/>
    <n v="7"/>
    <x v="0"/>
    <x v="2"/>
    <n v="30"/>
  </r>
  <r>
    <s v="100058"/>
    <x v="57"/>
    <x v="55"/>
    <x v="19"/>
    <x v="57"/>
    <x v="52"/>
    <n v="1"/>
    <x v="6"/>
    <n v="9"/>
    <x v="2"/>
    <x v="0"/>
    <n v="90"/>
  </r>
  <r>
    <s v="100059"/>
    <x v="58"/>
    <x v="56"/>
    <x v="14"/>
    <x v="58"/>
    <x v="53"/>
    <n v="4"/>
    <x v="7"/>
    <n v="2"/>
    <x v="9"/>
    <x v="0"/>
    <n v="90"/>
  </r>
  <r>
    <s v="100060"/>
    <x v="59"/>
    <x v="57"/>
    <x v="6"/>
    <x v="59"/>
    <x v="54"/>
    <n v="6"/>
    <x v="3"/>
    <n v="10"/>
    <x v="4"/>
    <x v="2"/>
    <n v="5"/>
  </r>
  <r>
    <s v="100061"/>
    <x v="60"/>
    <x v="58"/>
    <x v="11"/>
    <x v="60"/>
    <x v="55"/>
    <n v="9"/>
    <x v="4"/>
    <n v="2"/>
    <x v="9"/>
    <x v="0"/>
    <n v="90"/>
  </r>
  <r>
    <s v="100062"/>
    <x v="61"/>
    <x v="59"/>
    <x v="13"/>
    <x v="61"/>
    <x v="56"/>
    <n v="9"/>
    <x v="4"/>
    <n v="9"/>
    <x v="2"/>
    <x v="0"/>
    <n v="90"/>
  </r>
  <r>
    <s v="100063"/>
    <x v="62"/>
    <x v="60"/>
    <x v="18"/>
    <x v="62"/>
    <x v="57"/>
    <n v="3"/>
    <x v="8"/>
    <n v="7"/>
    <x v="0"/>
    <x v="0"/>
    <n v="90"/>
  </r>
  <r>
    <s v="100064"/>
    <x v="63"/>
    <x v="61"/>
    <x v="14"/>
    <x v="63"/>
    <x v="34"/>
    <n v="4"/>
    <x v="7"/>
    <n v="8"/>
    <x v="7"/>
    <x v="1"/>
    <n v="60"/>
  </r>
  <r>
    <s v="100065"/>
    <x v="64"/>
    <x v="62"/>
    <x v="6"/>
    <x v="64"/>
    <x v="58"/>
    <n v="10"/>
    <x v="9"/>
    <n v="9"/>
    <x v="2"/>
    <x v="0"/>
    <n v="90"/>
  </r>
  <r>
    <s v="100066"/>
    <x v="65"/>
    <x v="63"/>
    <x v="20"/>
    <x v="65"/>
    <x v="59"/>
    <n v="7"/>
    <x v="1"/>
    <n v="1"/>
    <x v="8"/>
    <x v="0"/>
    <n v="90"/>
  </r>
  <r>
    <s v="100067"/>
    <x v="66"/>
    <x v="64"/>
    <x v="17"/>
    <x v="66"/>
    <x v="60"/>
    <n v="2"/>
    <x v="5"/>
    <n v="10"/>
    <x v="4"/>
    <x v="2"/>
    <n v="30"/>
  </r>
  <r>
    <s v="100068"/>
    <x v="67"/>
    <x v="1"/>
    <x v="18"/>
    <x v="67"/>
    <x v="61"/>
    <n v="2"/>
    <x v="5"/>
    <n v="4"/>
    <x v="6"/>
    <x v="2"/>
    <n v="30"/>
  </r>
  <r>
    <s v="100069"/>
    <x v="68"/>
    <x v="65"/>
    <x v="12"/>
    <x v="68"/>
    <x v="62"/>
    <n v="7"/>
    <x v="1"/>
    <n v="7"/>
    <x v="0"/>
    <x v="0"/>
    <n v="90"/>
  </r>
  <r>
    <s v="100070"/>
    <x v="69"/>
    <x v="66"/>
    <x v="6"/>
    <x v="69"/>
    <x v="63"/>
    <n v="3"/>
    <x v="8"/>
    <n v="9"/>
    <x v="2"/>
    <x v="0"/>
    <n v="90"/>
  </r>
  <r>
    <s v="100071"/>
    <x v="70"/>
    <x v="67"/>
    <x v="18"/>
    <x v="70"/>
    <x v="64"/>
    <n v="3"/>
    <x v="8"/>
    <n v="6"/>
    <x v="3"/>
    <x v="1"/>
    <n v="60"/>
  </r>
  <r>
    <s v="100072"/>
    <x v="71"/>
    <x v="68"/>
    <x v="20"/>
    <x v="71"/>
    <x v="65"/>
    <n v="5"/>
    <x v="2"/>
    <n v="4"/>
    <x v="6"/>
    <x v="0"/>
    <n v="90"/>
  </r>
  <r>
    <s v="100073"/>
    <x v="72"/>
    <x v="69"/>
    <x v="14"/>
    <x v="72"/>
    <x v="66"/>
    <n v="4"/>
    <x v="7"/>
    <n v="6"/>
    <x v="3"/>
    <x v="2"/>
    <n v="30"/>
  </r>
  <r>
    <s v="100074"/>
    <x v="73"/>
    <x v="45"/>
    <x v="21"/>
    <x v="73"/>
    <x v="67"/>
    <n v="3"/>
    <x v="8"/>
    <n v="4"/>
    <x v="6"/>
    <x v="2"/>
    <n v="30"/>
  </r>
  <r>
    <s v="100075"/>
    <x v="74"/>
    <x v="70"/>
    <x v="22"/>
    <x v="74"/>
    <x v="45"/>
    <n v="9"/>
    <x v="4"/>
    <n v="1"/>
    <x v="8"/>
    <x v="2"/>
    <n v="30"/>
  </r>
  <r>
    <s v="100076"/>
    <x v="75"/>
    <x v="71"/>
    <x v="23"/>
    <x v="75"/>
    <x v="68"/>
    <n v="10"/>
    <x v="9"/>
    <n v="7"/>
    <x v="0"/>
    <x v="2"/>
    <n v="31"/>
  </r>
  <r>
    <s v="100077"/>
    <x v="76"/>
    <x v="72"/>
    <x v="24"/>
    <x v="76"/>
    <x v="69"/>
    <n v="3"/>
    <x v="8"/>
    <n v="2"/>
    <x v="9"/>
    <x v="0"/>
    <n v="92"/>
  </r>
  <r>
    <s v="100078"/>
    <x v="77"/>
    <x v="73"/>
    <x v="25"/>
    <x v="77"/>
    <x v="59"/>
    <n v="5"/>
    <x v="2"/>
    <n v="5"/>
    <x v="5"/>
    <x v="0"/>
    <n v="61"/>
  </r>
  <r>
    <s v="100079"/>
    <x v="78"/>
    <x v="74"/>
    <x v="26"/>
    <x v="78"/>
    <x v="70"/>
    <n v="8"/>
    <x v="0"/>
    <n v="5"/>
    <x v="5"/>
    <x v="2"/>
    <n v="30"/>
  </r>
  <r>
    <s v="100080"/>
    <x v="79"/>
    <x v="22"/>
    <x v="27"/>
    <x v="79"/>
    <x v="71"/>
    <n v="3"/>
    <x v="8"/>
    <n v="6"/>
    <x v="3"/>
    <x v="0"/>
    <n v="61"/>
  </r>
  <r>
    <s v="100081"/>
    <x v="80"/>
    <x v="75"/>
    <x v="28"/>
    <x v="80"/>
    <x v="72"/>
    <n v="7"/>
    <x v="1"/>
    <n v="2"/>
    <x v="9"/>
    <x v="0"/>
    <n v="61"/>
  </r>
  <r>
    <s v="100082"/>
    <x v="81"/>
    <x v="76"/>
    <x v="29"/>
    <x v="81"/>
    <x v="73"/>
    <n v="10"/>
    <x v="9"/>
    <n v="5"/>
    <x v="5"/>
    <x v="2"/>
    <n v="31"/>
  </r>
  <r>
    <s v="100083"/>
    <x v="82"/>
    <x v="64"/>
    <x v="30"/>
    <x v="82"/>
    <x v="74"/>
    <n v="7"/>
    <x v="1"/>
    <n v="3"/>
    <x v="1"/>
    <x v="0"/>
    <n v="91"/>
  </r>
  <r>
    <s v="100084"/>
    <x v="83"/>
    <x v="14"/>
    <x v="31"/>
    <x v="83"/>
    <x v="75"/>
    <n v="8"/>
    <x v="0"/>
    <n v="8"/>
    <x v="7"/>
    <x v="2"/>
    <n v="31"/>
  </r>
  <r>
    <s v="100085"/>
    <x v="84"/>
    <x v="77"/>
    <x v="32"/>
    <x v="84"/>
    <x v="76"/>
    <n v="7"/>
    <x v="1"/>
    <n v="9"/>
    <x v="2"/>
    <x v="0"/>
    <n v="61"/>
  </r>
  <r>
    <s v="100086"/>
    <x v="85"/>
    <x v="78"/>
    <x v="33"/>
    <x v="85"/>
    <x v="77"/>
    <n v="9"/>
    <x v="4"/>
    <n v="10"/>
    <x v="4"/>
    <x v="0"/>
    <n v="92"/>
  </r>
  <r>
    <s v="100087"/>
    <x v="86"/>
    <x v="79"/>
    <x v="34"/>
    <x v="86"/>
    <x v="78"/>
    <n v="8"/>
    <x v="0"/>
    <n v="1"/>
    <x v="8"/>
    <x v="0"/>
    <n v="90"/>
  </r>
  <r>
    <s v="100088"/>
    <x v="87"/>
    <x v="80"/>
    <x v="35"/>
    <x v="87"/>
    <x v="79"/>
    <n v="4"/>
    <x v="7"/>
    <n v="5"/>
    <x v="5"/>
    <x v="0"/>
    <n v="92"/>
  </r>
  <r>
    <s v="100089"/>
    <x v="88"/>
    <x v="81"/>
    <x v="36"/>
    <x v="88"/>
    <x v="80"/>
    <n v="1"/>
    <x v="6"/>
    <n v="8"/>
    <x v="7"/>
    <x v="2"/>
    <n v="31"/>
  </r>
  <r>
    <s v="100090"/>
    <x v="89"/>
    <x v="30"/>
    <x v="37"/>
    <x v="89"/>
    <x v="81"/>
    <n v="2"/>
    <x v="5"/>
    <n v="9"/>
    <x v="2"/>
    <x v="0"/>
    <n v="91"/>
  </r>
  <r>
    <s v="100091"/>
    <x v="90"/>
    <x v="82"/>
    <x v="38"/>
    <x v="90"/>
    <x v="49"/>
    <n v="1"/>
    <x v="6"/>
    <n v="4"/>
    <x v="6"/>
    <x v="0"/>
    <n v="92"/>
  </r>
  <r>
    <s v="100092"/>
    <x v="91"/>
    <x v="44"/>
    <x v="39"/>
    <x v="91"/>
    <x v="34"/>
    <n v="3"/>
    <x v="8"/>
    <n v="8"/>
    <x v="7"/>
    <x v="0"/>
    <n v="61"/>
  </r>
  <r>
    <s v="100093"/>
    <x v="92"/>
    <x v="7"/>
    <x v="40"/>
    <x v="92"/>
    <x v="82"/>
    <n v="3"/>
    <x v="8"/>
    <n v="1"/>
    <x v="8"/>
    <x v="0"/>
    <n v="92"/>
  </r>
  <r>
    <s v="100094"/>
    <x v="93"/>
    <x v="83"/>
    <x v="41"/>
    <x v="93"/>
    <x v="83"/>
    <n v="2"/>
    <x v="5"/>
    <n v="6"/>
    <x v="3"/>
    <x v="0"/>
    <n v="90"/>
  </r>
  <r>
    <s v="100095"/>
    <x v="94"/>
    <x v="84"/>
    <x v="42"/>
    <x v="94"/>
    <x v="84"/>
    <n v="9"/>
    <x v="4"/>
    <n v="6"/>
    <x v="3"/>
    <x v="0"/>
    <n v="92"/>
  </r>
  <r>
    <s v="100096"/>
    <x v="95"/>
    <x v="65"/>
    <x v="43"/>
    <x v="95"/>
    <x v="85"/>
    <n v="3"/>
    <x v="8"/>
    <n v="4"/>
    <x v="6"/>
    <x v="2"/>
    <n v="30"/>
  </r>
  <r>
    <s v="100097"/>
    <x v="96"/>
    <x v="85"/>
    <x v="44"/>
    <x v="96"/>
    <x v="86"/>
    <n v="10"/>
    <x v="9"/>
    <n v="10"/>
    <x v="4"/>
    <x v="2"/>
    <n v="31"/>
  </r>
  <r>
    <s v="100098"/>
    <x v="97"/>
    <x v="86"/>
    <x v="45"/>
    <x v="97"/>
    <x v="87"/>
    <n v="6"/>
    <x v="3"/>
    <n v="9"/>
    <x v="2"/>
    <x v="0"/>
    <n v="61"/>
  </r>
  <r>
    <s v="100099"/>
    <x v="98"/>
    <x v="87"/>
    <x v="46"/>
    <x v="98"/>
    <x v="88"/>
    <n v="3"/>
    <x v="8"/>
    <n v="7"/>
    <x v="0"/>
    <x v="0"/>
    <n v="61"/>
  </r>
  <r>
    <s v="100100"/>
    <x v="99"/>
    <x v="88"/>
    <x v="47"/>
    <x v="99"/>
    <x v="89"/>
    <n v="7"/>
    <x v="1"/>
    <n v="1"/>
    <x v="8"/>
    <x v="2"/>
    <n v="31"/>
  </r>
  <r>
    <s v="100101"/>
    <x v="100"/>
    <x v="89"/>
    <x v="15"/>
    <x v="100"/>
    <x v="90"/>
    <n v="10"/>
    <x v="9"/>
    <n v="1"/>
    <x v="8"/>
    <x v="0"/>
    <n v="90"/>
  </r>
  <r>
    <s v="100102"/>
    <x v="101"/>
    <x v="90"/>
    <x v="0"/>
    <x v="101"/>
    <x v="13"/>
    <n v="4"/>
    <x v="7"/>
    <n v="3"/>
    <x v="1"/>
    <x v="1"/>
    <n v="60"/>
  </r>
  <r>
    <s v="100103"/>
    <x v="102"/>
    <x v="63"/>
    <x v="4"/>
    <x v="102"/>
    <x v="91"/>
    <n v="9"/>
    <x v="4"/>
    <n v="10"/>
    <x v="4"/>
    <x v="2"/>
    <n v="30"/>
  </r>
  <r>
    <m/>
    <x v="103"/>
    <x v="91"/>
    <x v="48"/>
    <x v="103"/>
    <x v="92"/>
    <m/>
    <x v="10"/>
    <m/>
    <x v="10"/>
    <x v="3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n v="8752.41"/>
    <d v="2024-07-26T00:00:00"/>
    <n v="10"/>
    <s v="Goiânia"/>
    <n v="5"/>
    <x v="0"/>
  </r>
  <r>
    <x v="1"/>
    <n v="1042.97"/>
    <d v="2024-10-15T00:00:00"/>
    <n v="3"/>
    <s v="Brasília"/>
    <n v="5"/>
    <x v="0"/>
  </r>
  <r>
    <x v="2"/>
    <n v="1297.1099999999999"/>
    <d v="2024-12-01T00:00:00"/>
    <n v="3"/>
    <s v="Brasília"/>
    <n v="1"/>
    <x v="1"/>
  </r>
  <r>
    <x v="3"/>
    <n v="8804.24"/>
    <d v="2024-06-28T00:00:00"/>
    <n v="6"/>
    <s v="Belo Horizonte"/>
    <n v="9"/>
    <x v="2"/>
  </r>
  <r>
    <x v="4"/>
    <n v="9242.9500000000007"/>
    <d v="2024-05-04T00:00:00"/>
    <n v="6"/>
    <s v="Belo Horizonte"/>
    <n v="6"/>
    <x v="3"/>
  </r>
  <r>
    <x v="4"/>
    <n v="5583.84"/>
    <d v="2024-05-10T00:00:00"/>
    <n v="5"/>
    <s v="Salvador "/>
    <n v="1"/>
    <x v="1"/>
  </r>
  <r>
    <x v="2"/>
    <n v="7577.05"/>
    <d v="2025-01-01T00:00:00"/>
    <n v="4"/>
    <s v="Fortaleza"/>
    <n v="5"/>
    <x v="0"/>
  </r>
  <r>
    <x v="5"/>
    <n v="5827.81"/>
    <d v="2024-06-26T00:00:00"/>
    <n v="4"/>
    <s v="Fortaleza"/>
    <n v="3"/>
    <x v="4"/>
  </r>
  <r>
    <x v="6"/>
    <n v="6421.28"/>
    <d v="2024-09-20T00:00:00"/>
    <n v="1"/>
    <s v="São Paulo"/>
    <n v="10"/>
    <x v="5"/>
  </r>
  <r>
    <x v="7"/>
    <n v="8616.41"/>
    <d v="2024-10-22T00:00:00"/>
    <n v="9"/>
    <s v="Recife"/>
    <n v="7"/>
    <x v="6"/>
  </r>
  <r>
    <x v="8"/>
    <n v="5075.63"/>
    <d v="2024-04-07T00:00:00"/>
    <n v="6"/>
    <s v="Belo Horizonte"/>
    <n v="8"/>
    <x v="7"/>
  </r>
  <r>
    <x v="9"/>
    <n v="7524.39"/>
    <d v="2024-05-31T00:00:00"/>
    <n v="10"/>
    <s v="Goiânia"/>
    <n v="6"/>
    <x v="3"/>
  </r>
  <r>
    <x v="10"/>
    <n v="2107.94"/>
    <d v="2024-12-18T00:00:00"/>
    <n v="4"/>
    <s v="Fortaleza"/>
    <n v="7"/>
    <x v="6"/>
  </r>
  <r>
    <x v="10"/>
    <n v="3570.02"/>
    <d v="2024-08-26T00:00:00"/>
    <n v="10"/>
    <s v="Goiânia"/>
    <n v="3"/>
    <x v="4"/>
  </r>
  <r>
    <x v="6"/>
    <n v="5035.6499999999996"/>
    <d v="2024-03-23T00:00:00"/>
    <n v="8"/>
    <s v="Curitiba"/>
    <n v="5"/>
    <x v="0"/>
  </r>
  <r>
    <x v="4"/>
    <n v="4159.67"/>
    <d v="2024-08-25T00:00:00"/>
    <n v="3"/>
    <s v="Brasília"/>
    <n v="3"/>
    <x v="4"/>
  </r>
  <r>
    <x v="11"/>
    <n v="2938.5"/>
    <d v="2024-05-25T00:00:00"/>
    <n v="8"/>
    <s v="Curitiba"/>
    <n v="8"/>
    <x v="7"/>
  </r>
  <r>
    <x v="0"/>
    <n v="4986.38"/>
    <d v="2024-06-30T00:00:00"/>
    <n v="8"/>
    <s v="Curitiba"/>
    <n v="2"/>
    <x v="8"/>
  </r>
  <r>
    <x v="0"/>
    <n v="1145.51"/>
    <d v="2025-02-28T00:00:00"/>
    <n v="10"/>
    <s v="Goiânia"/>
    <n v="4"/>
    <x v="9"/>
  </r>
  <r>
    <x v="12"/>
    <n v="411.82"/>
    <d v="2024-11-26T00:00:00"/>
    <n v="9"/>
    <s v="Recife"/>
    <n v="1"/>
    <x v="1"/>
  </r>
  <r>
    <x v="9"/>
    <n v="7408.98"/>
    <d v="2025-01-04T00:00:00"/>
    <n v="3"/>
    <s v="Brasília"/>
    <n v="8"/>
    <x v="7"/>
  </r>
  <r>
    <x v="13"/>
    <n v="6225"/>
    <d v="2024-11-28T00:00:00"/>
    <n v="1"/>
    <s v="São Paulo"/>
    <n v="9"/>
    <x v="2"/>
  </r>
  <r>
    <x v="14"/>
    <n v="6115.38"/>
    <d v="2024-07-03T00:00:00"/>
    <n v="6"/>
    <s v="Belo Horizonte"/>
    <n v="3"/>
    <x v="4"/>
  </r>
  <r>
    <x v="15"/>
    <n v="8165.12"/>
    <d v="2024-03-25T00:00:00"/>
    <n v="5"/>
    <s v="Salvador "/>
    <n v="7"/>
    <x v="6"/>
  </r>
  <r>
    <x v="5"/>
    <n v="3321.24"/>
    <d v="2024-04-03T00:00:00"/>
    <n v="1"/>
    <s v="São Paulo"/>
    <n v="5"/>
    <x v="0"/>
  </r>
  <r>
    <x v="11"/>
    <n v="7129.59"/>
    <d v="2024-12-23T00:00:00"/>
    <n v="7"/>
    <s v="Manaus"/>
    <n v="5"/>
    <x v="0"/>
  </r>
  <r>
    <x v="8"/>
    <n v="3076.97"/>
    <d v="2024-07-21T00:00:00"/>
    <n v="8"/>
    <s v="Curitiba"/>
    <n v="7"/>
    <x v="6"/>
  </r>
  <r>
    <x v="13"/>
    <n v="4169.18"/>
    <d v="2025-01-27T00:00:00"/>
    <n v="3"/>
    <s v="Brasília"/>
    <n v="4"/>
    <x v="9"/>
  </r>
  <r>
    <x v="2"/>
    <n v="865.85"/>
    <d v="2025-01-13T00:00:00"/>
    <n v="6"/>
    <s v="Belo Horizonte"/>
    <n v="1"/>
    <x v="1"/>
  </r>
  <r>
    <x v="0"/>
    <n v="2948.73"/>
    <d v="2024-12-12T00:00:00"/>
    <n v="3"/>
    <s v="Brasília"/>
    <n v="9"/>
    <x v="2"/>
  </r>
  <r>
    <x v="0"/>
    <n v="9234.9599999999991"/>
    <d v="2024-11-13T00:00:00"/>
    <n v="2"/>
    <s v="Rio de Janeiro"/>
    <n v="2"/>
    <x v="8"/>
  </r>
  <r>
    <x v="13"/>
    <n v="2514.27"/>
    <d v="2024-07-02T00:00:00"/>
    <n v="1"/>
    <s v="São Paulo"/>
    <n v="6"/>
    <x v="3"/>
  </r>
  <r>
    <x v="5"/>
    <n v="1460.39"/>
    <d v="2024-08-24T00:00:00"/>
    <n v="5"/>
    <s v="Salvador "/>
    <n v="1"/>
    <x v="1"/>
  </r>
  <r>
    <x v="7"/>
    <n v="9964.36"/>
    <d v="2024-02-19T00:00:00"/>
    <n v="10"/>
    <s v="Goiânia"/>
    <n v="5"/>
    <x v="0"/>
  </r>
  <r>
    <x v="4"/>
    <n v="3101.64"/>
    <d v="2024-06-19T00:00:00"/>
    <n v="7"/>
    <s v="Manaus"/>
    <n v="2"/>
    <x v="8"/>
  </r>
  <r>
    <x v="0"/>
    <n v="2265.39"/>
    <d v="2024-05-15T00:00:00"/>
    <n v="5"/>
    <s v="Salvador "/>
    <n v="6"/>
    <x v="3"/>
  </r>
  <r>
    <x v="16"/>
    <n v="1570.01"/>
    <d v="2024-03-21T00:00:00"/>
    <n v="7"/>
    <s v="Manaus"/>
    <n v="8"/>
    <x v="7"/>
  </r>
  <r>
    <x v="17"/>
    <n v="3458.68"/>
    <d v="2024-12-20T00:00:00"/>
    <n v="9"/>
    <s v="Recife"/>
    <n v="2"/>
    <x v="8"/>
  </r>
  <r>
    <x v="6"/>
    <n v="1106.95"/>
    <d v="2024-07-30T00:00:00"/>
    <n v="7"/>
    <s v="Manaus"/>
    <n v="5"/>
    <x v="0"/>
  </r>
  <r>
    <x v="18"/>
    <n v="6442.08"/>
    <d v="2024-05-25T00:00:00"/>
    <n v="4"/>
    <s v="Fortaleza"/>
    <n v="9"/>
    <x v="2"/>
  </r>
  <r>
    <x v="12"/>
    <n v="1836.06"/>
    <d v="2024-10-06T00:00:00"/>
    <n v="2"/>
    <s v="Rio de Janeiro"/>
    <n v="4"/>
    <x v="9"/>
  </r>
  <r>
    <x v="17"/>
    <n v="3944.19"/>
    <d v="2024-04-13T00:00:00"/>
    <n v="4"/>
    <s v="Fortaleza"/>
    <n v="10"/>
    <x v="5"/>
  </r>
  <r>
    <x v="19"/>
    <n v="1471.75"/>
    <d v="2024-12-11T00:00:00"/>
    <n v="2"/>
    <s v="Rio de Janeiro"/>
    <n v="4"/>
    <x v="9"/>
  </r>
  <r>
    <x v="11"/>
    <n v="5017.32"/>
    <d v="2025-03-22T00:00:00"/>
    <n v="7"/>
    <s v="Manaus"/>
    <n v="3"/>
    <x v="4"/>
  </r>
  <r>
    <x v="14"/>
    <n v="740.91"/>
    <d v="2024-05-04T00:00:00"/>
    <n v="5"/>
    <s v="Salvador "/>
    <n v="8"/>
    <x v="7"/>
  </r>
  <r>
    <x v="6"/>
    <n v="3520.69"/>
    <d v="2024-05-18T00:00:00"/>
    <n v="8"/>
    <s v="Curitiba"/>
    <n v="4"/>
    <x v="9"/>
  </r>
  <r>
    <x v="9"/>
    <n v="842.88"/>
    <d v="2024-04-23T00:00:00"/>
    <n v="2"/>
    <s v="Rio de Janeiro"/>
    <n v="7"/>
    <x v="6"/>
  </r>
  <r>
    <x v="12"/>
    <n v="4456.8"/>
    <d v="2024-12-12T00:00:00"/>
    <n v="7"/>
    <s v="Manaus"/>
    <n v="10"/>
    <x v="5"/>
  </r>
  <r>
    <x v="11"/>
    <n v="7585.01"/>
    <d v="2024-03-21T00:00:00"/>
    <n v="10"/>
    <s v="Goiânia"/>
    <n v="3"/>
    <x v="4"/>
  </r>
  <r>
    <x v="14"/>
    <n v="3016.21"/>
    <d v="2024-07-29T00:00:00"/>
    <n v="10"/>
    <s v="Goiânia"/>
    <n v="5"/>
    <x v="0"/>
  </r>
  <r>
    <x v="2"/>
    <n v="7125.43"/>
    <d v="2025-03-11T00:00:00"/>
    <n v="8"/>
    <s v="Curitiba"/>
    <n v="9"/>
    <x v="2"/>
  </r>
  <r>
    <x v="14"/>
    <n v="2433.61"/>
    <d v="2025-03-25T00:00:00"/>
    <n v="8"/>
    <s v="Curitiba"/>
    <n v="6"/>
    <x v="3"/>
  </r>
  <r>
    <x v="8"/>
    <n v="339.83"/>
    <d v="2024-05-28T00:00:00"/>
    <n v="4"/>
    <s v="Fortaleza"/>
    <n v="5"/>
    <x v="0"/>
  </r>
  <r>
    <x v="15"/>
    <n v="2355.63"/>
    <d v="2024-11-24T00:00:00"/>
    <n v="3"/>
    <s v="Brasília"/>
    <n v="9"/>
    <x v="2"/>
  </r>
  <r>
    <x v="14"/>
    <n v="6007.12"/>
    <d v="2025-01-01T00:00:00"/>
    <n v="5"/>
    <s v="Salvador "/>
    <n v="10"/>
    <x v="5"/>
  </r>
  <r>
    <x v="5"/>
    <n v="7383.73"/>
    <d v="2024-07-19T00:00:00"/>
    <n v="5"/>
    <s v="Salvador "/>
    <n v="3"/>
    <x v="4"/>
  </r>
  <r>
    <x v="11"/>
    <n v="5853.96"/>
    <d v="2024-06-20T00:00:00"/>
    <n v="7"/>
    <s v="Manaus"/>
    <n v="9"/>
    <x v="2"/>
  </r>
  <r>
    <x v="19"/>
    <n v="6148.4"/>
    <d v="2024-12-15T00:00:00"/>
    <n v="4"/>
    <s v="Fortaleza"/>
    <n v="3"/>
    <x v="4"/>
  </r>
  <r>
    <x v="14"/>
    <n v="2070.96"/>
    <d v="2024-09-08T00:00:00"/>
    <n v="1"/>
    <s v="São Paulo"/>
    <n v="2"/>
    <x v="8"/>
  </r>
  <r>
    <x v="6"/>
    <n v="105.74"/>
    <d v="2024-06-14T00:00:00"/>
    <n v="1"/>
    <s v="São Paulo"/>
    <n v="10"/>
    <x v="5"/>
  </r>
  <r>
    <x v="11"/>
    <n v="8328.39"/>
    <d v="2024-10-07T00:00:00"/>
    <n v="7"/>
    <s v="Manaus"/>
    <n v="3"/>
    <x v="4"/>
  </r>
  <r>
    <x v="13"/>
    <n v="7149.58"/>
    <d v="2024-04-30T00:00:00"/>
    <n v="8"/>
    <s v="Curitiba"/>
    <n v="8"/>
    <x v="7"/>
  </r>
  <r>
    <x v="18"/>
    <n v="3858.48"/>
    <d v="2024-09-18T00:00:00"/>
    <n v="1"/>
    <s v="São Paulo"/>
    <n v="1"/>
    <x v="1"/>
  </r>
  <r>
    <x v="14"/>
    <n v="2637.12"/>
    <d v="2024-06-19T00:00:00"/>
    <n v="1"/>
    <s v="São Paulo"/>
    <n v="4"/>
    <x v="9"/>
  </r>
  <r>
    <x v="6"/>
    <n v="8695.34"/>
    <d v="2024-04-04T00:00:00"/>
    <n v="3"/>
    <s v="Brasília"/>
    <n v="9"/>
    <x v="2"/>
  </r>
  <r>
    <x v="20"/>
    <n v="1040.31"/>
    <d v="2024-12-30T00:00:00"/>
    <n v="1"/>
    <s v="São Paulo"/>
    <n v="1"/>
    <x v="1"/>
  </r>
  <r>
    <x v="17"/>
    <n v="4451.12"/>
    <d v="2024-10-25T00:00:00"/>
    <n v="4"/>
    <s v="Fortaleza"/>
    <n v="1"/>
    <x v="1"/>
  </r>
  <r>
    <x v="18"/>
    <n v="2606.91"/>
    <d v="2024-09-15T00:00:00"/>
    <n v="4"/>
    <s v="Fortaleza"/>
    <n v="6"/>
    <x v="3"/>
  </r>
  <r>
    <x v="12"/>
    <n v="6193.43"/>
    <d v="2025-02-27T00:00:00"/>
    <n v="4"/>
    <s v="Fortaleza"/>
    <n v="3"/>
    <x v="4"/>
  </r>
  <r>
    <x v="6"/>
    <n v="995.97"/>
    <d v="2024-09-22T00:00:00"/>
    <n v="3"/>
    <s v="Brasília"/>
    <n v="2"/>
    <x v="8"/>
  </r>
  <r>
    <x v="18"/>
    <n v="2036.41"/>
    <d v="2024-08-04T00:00:00"/>
    <n v="9"/>
    <s v="Recife"/>
    <n v="7"/>
    <x v="6"/>
  </r>
  <r>
    <x v="20"/>
    <n v="1575.05"/>
    <d v="2025-03-19T00:00:00"/>
    <n v="3"/>
    <s v="Brasília"/>
    <n v="5"/>
    <x v="0"/>
  </r>
  <r>
    <x v="14"/>
    <n v="9581.0300000000007"/>
    <d v="2024-06-03T00:00:00"/>
    <n v="1"/>
    <s v="São Paulo"/>
    <n v="4"/>
    <x v="9"/>
  </r>
  <r>
    <x v="21"/>
    <n v="9309.68"/>
    <d v="2024-12-13T00:00:00"/>
    <n v="4"/>
    <s v="Fortaleza"/>
    <n v="10"/>
    <x v="5"/>
  </r>
  <r>
    <x v="22"/>
    <n v="7857.95"/>
    <d v="2024-07-29T00:00:00"/>
    <n v="5"/>
    <s v="Salvador "/>
    <n v="4"/>
    <x v="9"/>
  </r>
  <r>
    <x v="23"/>
    <n v="1265.3800000000001"/>
    <d v="2024-06-06T00:00:00"/>
    <n v="5"/>
    <s v="Salvador "/>
    <n v="10"/>
    <x v="5"/>
  </r>
  <r>
    <x v="24"/>
    <n v="4782.6499999999996"/>
    <d v="2024-06-17T00:00:00"/>
    <n v="10"/>
    <s v="Goiânia"/>
    <n v="7"/>
    <x v="6"/>
  </r>
  <r>
    <x v="25"/>
    <n v="5638.25"/>
    <d v="2024-12-30T00:00:00"/>
    <n v="7"/>
    <s v="Manaus"/>
    <n v="8"/>
    <x v="7"/>
  </r>
  <r>
    <x v="26"/>
    <n v="3928.74"/>
    <d v="2024-12-09T00:00:00"/>
    <n v="7"/>
    <s v="Manaus"/>
    <n v="5"/>
    <x v="0"/>
  </r>
  <r>
    <x v="27"/>
    <n v="7102.47"/>
    <d v="2024-06-04T00:00:00"/>
    <n v="3"/>
    <s v="Brasília"/>
    <n v="4"/>
    <x v="9"/>
  </r>
  <r>
    <x v="28"/>
    <n v="5317.86"/>
    <d v="2024-10-20T00:00:00"/>
    <n v="4"/>
    <s v="Fortaleza"/>
    <n v="3"/>
    <x v="4"/>
  </r>
  <r>
    <x v="29"/>
    <n v="2635.99"/>
    <d v="2024-08-15T00:00:00"/>
    <n v="5"/>
    <s v="Salvador "/>
    <n v="10"/>
    <x v="5"/>
  </r>
  <r>
    <x v="30"/>
    <n v="8223.5300000000007"/>
    <d v="2024-12-25T00:00:00"/>
    <n v="6"/>
    <s v="Belo Horizonte"/>
    <n v="8"/>
    <x v="7"/>
  </r>
  <r>
    <x v="31"/>
    <n v="6405.14"/>
    <d v="2024-02-23T00:00:00"/>
    <n v="6"/>
    <s v="Belo Horizonte"/>
    <n v="9"/>
    <x v="2"/>
  </r>
  <r>
    <x v="32"/>
    <n v="9437.2800000000007"/>
    <d v="2024-07-12T00:00:00"/>
    <n v="1"/>
    <s v="São Paulo"/>
    <n v="5"/>
    <x v="0"/>
  </r>
  <r>
    <x v="33"/>
    <n v="4186.3500000000004"/>
    <d v="2024-06-09T00:00:00"/>
    <n v="9"/>
    <s v="Recife"/>
    <n v="4"/>
    <x v="9"/>
  </r>
  <r>
    <x v="34"/>
    <n v="1739.46"/>
    <d v="2024-05-26T00:00:00"/>
    <n v="10"/>
    <s v="Goiânia"/>
    <n v="10"/>
    <x v="5"/>
  </r>
  <r>
    <x v="35"/>
    <n v="8274.93"/>
    <d v="2024-09-03T00:00:00"/>
    <n v="10"/>
    <s v="Goiânia"/>
    <n v="4"/>
    <x v="9"/>
  </r>
  <r>
    <x v="36"/>
    <n v="5874.12"/>
    <d v="2024-08-08T00:00:00"/>
    <n v="7"/>
    <s v="Manaus"/>
    <n v="6"/>
    <x v="3"/>
  </r>
  <r>
    <x v="37"/>
    <n v="9635.48"/>
    <d v="2024-12-14T00:00:00"/>
    <n v="3"/>
    <s v="Brasília"/>
    <n v="2"/>
    <x v="8"/>
  </r>
  <r>
    <x v="38"/>
    <n v="4126.5"/>
    <d v="2024-11-24T00:00:00"/>
    <n v="10"/>
    <s v="Goiânia"/>
    <n v="2"/>
    <x v="8"/>
  </r>
  <r>
    <x v="39"/>
    <n v="7596.34"/>
    <d v="2024-06-19T00:00:00"/>
    <n v="9"/>
    <s v="Recife"/>
    <n v="8"/>
    <x v="7"/>
  </r>
  <r>
    <x v="40"/>
    <n v="1257.68"/>
    <d v="2024-08-27T00:00:00"/>
    <n v="1"/>
    <s v="São Paulo"/>
    <n v="5"/>
    <x v="0"/>
  </r>
  <r>
    <x v="41"/>
    <n v="9376.24"/>
    <d v="2024-05-05T00:00:00"/>
    <n v="8"/>
    <s v="Curitiba"/>
    <n v="9"/>
    <x v="2"/>
  </r>
  <r>
    <x v="42"/>
    <n v="1468.53"/>
    <d v="2024-06-22T00:00:00"/>
    <n v="4"/>
    <s v="Fortaleza"/>
    <n v="3"/>
    <x v="4"/>
  </r>
  <r>
    <x v="43"/>
    <n v="5196.84"/>
    <d v="2024-12-29T00:00:00"/>
    <n v="8"/>
    <s v="Curitiba"/>
    <n v="6"/>
    <x v="3"/>
  </r>
  <r>
    <x v="44"/>
    <n v="8475.36"/>
    <d v="2024-02-16T00:00:00"/>
    <n v="10"/>
    <s v="Goiânia"/>
    <n v="2"/>
    <x v="8"/>
  </r>
  <r>
    <x v="45"/>
    <n v="3809.74"/>
    <d v="2024-12-07T00:00:00"/>
    <n v="9"/>
    <s v="Recife"/>
    <n v="5"/>
    <x v="0"/>
  </r>
  <r>
    <x v="46"/>
    <n v="1928.61"/>
    <d v="2024-06-12T00:00:00"/>
    <n v="8"/>
    <s v="Curitiba"/>
    <n v="9"/>
    <x v="2"/>
  </r>
  <r>
    <x v="47"/>
    <n v="5674.21"/>
    <d v="2024-08-19T00:00:00"/>
    <n v="2"/>
    <s v="Rio de Janeiro"/>
    <n v="4"/>
    <x v="9"/>
  </r>
  <r>
    <x v="15"/>
    <n v="3330.5"/>
    <d v="2024-06-02T00:00:00"/>
    <n v="7"/>
    <s v="Manaus"/>
    <n v="5"/>
    <x v="0"/>
  </r>
  <r>
    <x v="0"/>
    <n v="10000"/>
    <d v="2024-08-26T00:00:00"/>
    <n v="1"/>
    <s v="São Paulo"/>
    <n v="9"/>
    <x v="2"/>
  </r>
  <r>
    <x v="4"/>
    <n v="7000"/>
    <d v="2024-10-31T00:00:00"/>
    <n v="9"/>
    <s v="Recife"/>
    <n v="1"/>
    <x v="1"/>
  </r>
  <r>
    <x v="28"/>
    <n v="4500"/>
    <d v="2024-10-15T00:00:00"/>
    <n v="10"/>
    <s v="Goiânia"/>
    <n v="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D4FED2-D581-4625-A091-697065B56523}" name="PivotChartTable3" cacheId="6" applyNumberFormats="0" applyBorderFormats="0" applyFontFormats="0" applyPatternFormats="0" applyAlignmentFormats="0" applyWidthHeightFormats="1" dataCaption="Valores" updatedVersion="8" minRefreshableVersion="5" useAutoFormatting="1" subtotalHiddenItems="1" itemPrintTitles="1" createdVersion="8" indent="0" outline="1" outlineData="1" multipleFieldFilters="0" chartFormat="11">
  <location ref="A1:B7" firstHeaderRow="1" firstDataRow="1" firstDataCol="1"/>
  <pivotFields count="3">
    <pivotField axis="axisRow" allDrilled="1" subtotalTop="0" showAll="0" measureFilter="1" sortType="ascending" defaultSubtotal="0" defaultAttributeDrillState="1">
      <items count="5">
        <item x="0"/>
        <item x="1"/>
        <item x="2"/>
        <item x="3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6">
    <i>
      <x/>
    </i>
    <i>
      <x v="4"/>
    </i>
    <i>
      <x v="3"/>
    </i>
    <i>
      <x v="1"/>
    </i>
    <i>
      <x v="2"/>
    </i>
    <i t="grand">
      <x/>
    </i>
  </rowItems>
  <colItems count="1">
    <i/>
  </colItems>
  <dataFields count="1">
    <dataField name="Soma de Valor" fld="1" baseField="0" baseItem="0"/>
  </dataFields>
  <chartFormats count="2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filters count="2">
    <filter fld="2" type="dateBetween" evalOrder="-1" id="17" name="[Fornecedores].[Data Emissao]">
      <autoFilter ref="A1">
        <filterColumn colId="0">
          <customFilters and="1">
            <customFilter operator="greaterThanOrEqual" val="45292"/>
            <customFilter operator="lessThanOrEqual" val="45657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  <filter fld="0" type="count" id="1" iMeasureHier="20">
      <autoFilter ref="A1">
        <filterColumn colId="0">
          <top10 val="5" filterVal="5"/>
        </filterColumn>
      </autoFilter>
    </filter>
  </filter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6" columnCount="1" cacheId="198650930">
        <x15:pivotRow count="1">
          <x15:c>
            <x15:v>25881.62</x15:v>
          </x15:c>
        </x15:pivotRow>
        <x15:pivotRow count="1">
          <x15:c>
            <x15:v>29088.1</x15:v>
          </x15:c>
        </x15:pivotRow>
        <x15:pivotRow count="1">
          <x15:c>
            <x15:v>32602.34</x15:v>
          </x15:c>
        </x15:pivotRow>
        <x15:pivotRow count="1">
          <x15:c>
            <x15:v>36852.769999999997</x15:v>
          </x15:c>
        </x15:pivotRow>
        <x15:pivotRow count="1">
          <x15:c>
            <x15:v>39333.379999999997</x15:v>
          </x15:c>
        </x15:pivotRow>
        <x15:pivotRow count="1">
          <x15:c>
            <x15:v>163758.21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Fornecedor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BF8358-B412-4CB5-86BA-1561A928A381}" name="Tabela dinâmica2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8">
  <location ref="F1:G5" firstHeaderRow="1" firstDataRow="1" firstDataCol="1"/>
  <pivotFields count="17">
    <pivotField showAll="0"/>
    <pivotField showAll="0"/>
    <pivotField showAll="0">
      <items count="93">
        <item x="24"/>
        <item x="62"/>
        <item x="85"/>
        <item x="33"/>
        <item x="36"/>
        <item x="14"/>
        <item x="59"/>
        <item x="4"/>
        <item x="83"/>
        <item x="10"/>
        <item x="46"/>
        <item x="23"/>
        <item x="16"/>
        <item x="79"/>
        <item x="50"/>
        <item x="11"/>
        <item x="89"/>
        <item x="78"/>
        <item x="41"/>
        <item x="72"/>
        <item x="34"/>
        <item x="84"/>
        <item x="17"/>
        <item x="22"/>
        <item x="5"/>
        <item x="87"/>
        <item x="35"/>
        <item x="44"/>
        <item x="61"/>
        <item x="39"/>
        <item x="0"/>
        <item x="3"/>
        <item x="47"/>
        <item x="38"/>
        <item x="31"/>
        <item x="69"/>
        <item x="71"/>
        <item x="77"/>
        <item x="53"/>
        <item x="54"/>
        <item x="26"/>
        <item x="32"/>
        <item x="7"/>
        <item x="80"/>
        <item x="67"/>
        <item x="57"/>
        <item x="56"/>
        <item x="60"/>
        <item x="66"/>
        <item x="70"/>
        <item x="81"/>
        <item x="58"/>
        <item x="76"/>
        <item x="88"/>
        <item x="8"/>
        <item x="15"/>
        <item x="13"/>
        <item x="1"/>
        <item x="75"/>
        <item x="9"/>
        <item x="82"/>
        <item x="19"/>
        <item x="21"/>
        <item x="40"/>
        <item x="42"/>
        <item x="30"/>
        <item x="55"/>
        <item x="64"/>
        <item x="63"/>
        <item x="6"/>
        <item x="20"/>
        <item x="86"/>
        <item x="12"/>
        <item x="51"/>
        <item x="73"/>
        <item x="2"/>
        <item x="74"/>
        <item x="29"/>
        <item x="45"/>
        <item x="37"/>
        <item x="25"/>
        <item x="65"/>
        <item x="18"/>
        <item x="52"/>
        <item x="48"/>
        <item x="28"/>
        <item x="68"/>
        <item x="43"/>
        <item x="49"/>
        <item x="27"/>
        <item x="91"/>
        <item x="90"/>
        <item t="default"/>
      </items>
    </pivotField>
    <pivotField showAll="0"/>
    <pivotField showAll="0"/>
    <pivotField showAll="0">
      <items count="94">
        <item x="86"/>
        <item x="33"/>
        <item x="75"/>
        <item x="36"/>
        <item x="14"/>
        <item x="23"/>
        <item x="24"/>
        <item x="58"/>
        <item x="10"/>
        <item x="40"/>
        <item x="44"/>
        <item x="56"/>
        <item x="4"/>
        <item x="83"/>
        <item x="5"/>
        <item x="35"/>
        <item x="43"/>
        <item x="16"/>
        <item x="78"/>
        <item x="48"/>
        <item x="11"/>
        <item x="90"/>
        <item x="66"/>
        <item x="71"/>
        <item x="68"/>
        <item x="77"/>
        <item x="88"/>
        <item x="54"/>
        <item x="69"/>
        <item x="34"/>
        <item x="51"/>
        <item x="84"/>
        <item x="7"/>
        <item x="3"/>
        <item x="17"/>
        <item x="31"/>
        <item x="22"/>
        <item x="76"/>
        <item x="50"/>
        <item x="26"/>
        <item x="0"/>
        <item x="45"/>
        <item x="38"/>
        <item x="64"/>
        <item x="80"/>
        <item x="73"/>
        <item x="89"/>
        <item x="32"/>
        <item x="15"/>
        <item x="13"/>
        <item x="82"/>
        <item x="79"/>
        <item x="53"/>
        <item x="61"/>
        <item x="57"/>
        <item x="8"/>
        <item x="63"/>
        <item x="39"/>
        <item x="55"/>
        <item x="1"/>
        <item x="72"/>
        <item x="9"/>
        <item x="60"/>
        <item x="30"/>
        <item x="49"/>
        <item x="19"/>
        <item x="21"/>
        <item x="2"/>
        <item x="87"/>
        <item x="70"/>
        <item x="41"/>
        <item x="29"/>
        <item x="67"/>
        <item x="81"/>
        <item x="52"/>
        <item x="12"/>
        <item x="37"/>
        <item x="25"/>
        <item x="74"/>
        <item x="85"/>
        <item x="59"/>
        <item x="6"/>
        <item x="20"/>
        <item x="28"/>
        <item x="27"/>
        <item x="62"/>
        <item x="18"/>
        <item x="46"/>
        <item x="65"/>
        <item x="42"/>
        <item x="47"/>
        <item x="92"/>
        <item x="91"/>
        <item t="default"/>
      </items>
    </pivotField>
    <pivotField showAll="0"/>
    <pivotField axis="axisRow" showAll="0">
      <items count="12">
        <item x="3"/>
        <item x="8"/>
        <item x="0"/>
        <item x="7"/>
        <item x="9"/>
        <item x="1"/>
        <item x="4"/>
        <item x="5"/>
        <item x="2"/>
        <item x="6"/>
        <item h="1" x="10"/>
        <item t="default"/>
      </items>
    </pivotField>
    <pivotField showAll="0"/>
    <pivotField showAll="0">
      <items count="12">
        <item x="8"/>
        <item x="1"/>
        <item x="5"/>
        <item x="4"/>
        <item x="2"/>
        <item x="7"/>
        <item x="0"/>
        <item x="6"/>
        <item x="9"/>
        <item x="3"/>
        <item x="10"/>
        <item t="default"/>
      </items>
    </pivotField>
    <pivotField axis="axisRow" dataField="1" showAll="0">
      <items count="5">
        <item sd="0" x="2"/>
        <item sd="0" x="1"/>
        <item sd="0" x="0"/>
        <item x="3"/>
        <item t="default"/>
      </items>
    </pivotField>
    <pivotField showAll="0"/>
    <pivotField showAll="0" defaultSubtotal="0"/>
    <pivotField showAll="0" defaultSubtotal="0"/>
    <pivotField showAll="0" defaultSubtotal="0">
      <items count="4">
        <item x="0"/>
        <item x="1"/>
        <item x="2"/>
        <item x="3"/>
      </items>
    </pivotField>
    <pivotField showAll="0" defaultSubtotal="0"/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2">
    <field x="10"/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agem de Cond. Pagto" fld="10" subtotal="count" baseField="0" baseItem="0"/>
  </dataFields>
  <chartFormats count="29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14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0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14" format="1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14" format="12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15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4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15" format="15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16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7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16" format="18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17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17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17" format="18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2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6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20" format="7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20" format="8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21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0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21" format="1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21" format="12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27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10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27" format="1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27" format="12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D8A319-C125-4B85-B0ED-1EF397AEFF62}" name="Tabela dinâmica1" cacheId="2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>
  <location ref="A1:B12" firstHeaderRow="1" firstDataRow="1" firstDataCol="1"/>
  <pivotFields count="17">
    <pivotField showAll="0"/>
    <pivotField showAll="0"/>
    <pivotField showAll="0">
      <items count="93">
        <item x="24"/>
        <item x="62"/>
        <item x="85"/>
        <item x="33"/>
        <item x="36"/>
        <item x="14"/>
        <item x="59"/>
        <item x="4"/>
        <item x="83"/>
        <item x="10"/>
        <item x="46"/>
        <item x="23"/>
        <item x="16"/>
        <item x="79"/>
        <item x="50"/>
        <item x="11"/>
        <item x="89"/>
        <item x="78"/>
        <item x="41"/>
        <item x="72"/>
        <item x="34"/>
        <item x="84"/>
        <item x="17"/>
        <item x="22"/>
        <item x="5"/>
        <item x="87"/>
        <item x="35"/>
        <item x="44"/>
        <item x="61"/>
        <item x="39"/>
        <item x="0"/>
        <item x="3"/>
        <item x="47"/>
        <item x="38"/>
        <item x="31"/>
        <item x="69"/>
        <item x="71"/>
        <item x="77"/>
        <item x="53"/>
        <item x="54"/>
        <item x="26"/>
        <item x="32"/>
        <item x="7"/>
        <item x="80"/>
        <item x="67"/>
        <item x="57"/>
        <item x="56"/>
        <item x="60"/>
        <item x="66"/>
        <item x="70"/>
        <item x="81"/>
        <item x="58"/>
        <item x="76"/>
        <item x="88"/>
        <item x="8"/>
        <item x="15"/>
        <item x="13"/>
        <item x="1"/>
        <item x="75"/>
        <item x="9"/>
        <item x="82"/>
        <item x="19"/>
        <item x="21"/>
        <item x="40"/>
        <item x="42"/>
        <item x="30"/>
        <item x="55"/>
        <item x="64"/>
        <item x="63"/>
        <item x="6"/>
        <item x="20"/>
        <item x="86"/>
        <item x="12"/>
        <item x="51"/>
        <item x="73"/>
        <item x="2"/>
        <item x="74"/>
        <item x="29"/>
        <item x="45"/>
        <item x="37"/>
        <item x="25"/>
        <item x="65"/>
        <item x="18"/>
        <item x="52"/>
        <item x="48"/>
        <item x="28"/>
        <item x="68"/>
        <item x="43"/>
        <item x="49"/>
        <item x="27"/>
        <item x="91"/>
        <item x="90"/>
        <item t="default"/>
      </items>
    </pivotField>
    <pivotField showAll="0"/>
    <pivotField dataField="1" showAll="0"/>
    <pivotField showAll="0">
      <items count="94">
        <item x="86"/>
        <item x="33"/>
        <item x="75"/>
        <item x="36"/>
        <item x="14"/>
        <item x="23"/>
        <item x="24"/>
        <item x="58"/>
        <item x="10"/>
        <item x="40"/>
        <item x="44"/>
        <item x="56"/>
        <item x="4"/>
        <item x="83"/>
        <item x="5"/>
        <item x="35"/>
        <item x="43"/>
        <item x="16"/>
        <item x="78"/>
        <item x="48"/>
        <item x="11"/>
        <item x="90"/>
        <item x="66"/>
        <item x="71"/>
        <item x="68"/>
        <item x="77"/>
        <item x="88"/>
        <item x="54"/>
        <item x="69"/>
        <item x="34"/>
        <item x="51"/>
        <item x="84"/>
        <item x="7"/>
        <item x="3"/>
        <item x="17"/>
        <item x="31"/>
        <item x="22"/>
        <item x="76"/>
        <item x="50"/>
        <item x="26"/>
        <item x="0"/>
        <item x="45"/>
        <item x="38"/>
        <item x="64"/>
        <item x="80"/>
        <item x="73"/>
        <item x="89"/>
        <item x="32"/>
        <item x="15"/>
        <item x="13"/>
        <item x="82"/>
        <item x="79"/>
        <item x="53"/>
        <item x="61"/>
        <item x="57"/>
        <item x="8"/>
        <item x="63"/>
        <item x="39"/>
        <item x="55"/>
        <item x="1"/>
        <item x="72"/>
        <item x="9"/>
        <item x="60"/>
        <item x="30"/>
        <item x="49"/>
        <item x="19"/>
        <item x="21"/>
        <item x="2"/>
        <item x="87"/>
        <item x="70"/>
        <item x="41"/>
        <item x="29"/>
        <item x="67"/>
        <item x="81"/>
        <item x="52"/>
        <item x="12"/>
        <item x="37"/>
        <item x="25"/>
        <item x="74"/>
        <item x="85"/>
        <item x="59"/>
        <item x="6"/>
        <item x="20"/>
        <item x="28"/>
        <item x="27"/>
        <item x="62"/>
        <item x="18"/>
        <item x="46"/>
        <item x="65"/>
        <item x="42"/>
        <item x="47"/>
        <item x="92"/>
        <item x="91"/>
        <item t="default"/>
      </items>
    </pivotField>
    <pivotField showAll="0"/>
    <pivotField axis="axisRow" showAll="0">
      <items count="12">
        <item sd="0" x="3"/>
        <item sd="0" x="8"/>
        <item sd="0" x="0"/>
        <item sd="0" x="7"/>
        <item sd="0" x="9"/>
        <item sd="0" x="1"/>
        <item sd="0" x="4"/>
        <item sd="0" x="5"/>
        <item sd="0" x="2"/>
        <item sd="0" x="6"/>
        <item sd="0" x="10"/>
        <item t="default" sd="0"/>
      </items>
    </pivotField>
    <pivotField showAll="0"/>
    <pivotField showAll="0"/>
    <pivotField axis="axisRow" showAll="0">
      <items count="5">
        <item x="2"/>
        <item x="1"/>
        <item x="0"/>
        <item h="1" x="3"/>
        <item t="default"/>
      </items>
    </pivotField>
    <pivotField showAll="0"/>
    <pivotField showAll="0" defaultSubtotal="0"/>
    <pivotField showAll="0" defaultSubtotal="0"/>
    <pivotField showAll="0" defaultSubtotal="0">
      <items count="4">
        <item x="0"/>
        <item x="1"/>
        <item x="2"/>
        <item x="3"/>
      </items>
    </pivotField>
    <pivotField showAll="0" defaultSubtotal="0"/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2">
    <field x="7"/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oma de Valor" fld="4" baseField="0" baseItem="0" numFmtId="4"/>
  </dataFields>
  <formats count="6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7" type="button" dataOnly="0" labelOnly="1" outline="0" axis="axisRow" fieldPosition="0"/>
    </format>
    <format dxfId="12">
      <pivotArea dataOnly="0" labelOnly="1" fieldPosition="0">
        <references count="1">
          <reference field="7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">
      <pivotArea dataOnly="0" labelOnly="1" grandRow="1" outline="0" fieldPosition="0"/>
    </format>
    <format dxfId="1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12F6F5-40F4-40D9-827A-DF4741EAAF2C}" name="Pagamentos Mensais" cacheId="2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rowHeaderCaption="Fornecedores" colHeaderCaption="Filtro de Ano">
  <location ref="A4:N17" firstHeaderRow="1" firstDataRow="3" firstDataCol="1" rowPageCount="1" colPageCount="1"/>
  <pivotFields count="17">
    <pivotField showAll="0"/>
    <pivotField showAll="0"/>
    <pivotField showAll="0">
      <items count="93">
        <item x="24"/>
        <item x="62"/>
        <item x="85"/>
        <item x="33"/>
        <item x="36"/>
        <item x="14"/>
        <item x="59"/>
        <item x="4"/>
        <item x="83"/>
        <item x="10"/>
        <item x="46"/>
        <item x="23"/>
        <item x="16"/>
        <item x="79"/>
        <item x="50"/>
        <item x="11"/>
        <item x="89"/>
        <item x="78"/>
        <item x="41"/>
        <item x="72"/>
        <item x="34"/>
        <item x="84"/>
        <item x="17"/>
        <item x="22"/>
        <item x="5"/>
        <item x="87"/>
        <item x="35"/>
        <item x="44"/>
        <item x="61"/>
        <item x="39"/>
        <item x="0"/>
        <item x="3"/>
        <item x="47"/>
        <item x="38"/>
        <item x="31"/>
        <item x="69"/>
        <item x="71"/>
        <item x="77"/>
        <item x="53"/>
        <item x="54"/>
        <item x="26"/>
        <item x="32"/>
        <item x="7"/>
        <item x="80"/>
        <item x="67"/>
        <item x="57"/>
        <item x="56"/>
        <item x="60"/>
        <item x="66"/>
        <item x="70"/>
        <item x="81"/>
        <item x="58"/>
        <item x="76"/>
        <item x="88"/>
        <item x="8"/>
        <item x="15"/>
        <item x="13"/>
        <item x="1"/>
        <item x="75"/>
        <item x="9"/>
        <item x="82"/>
        <item x="19"/>
        <item x="21"/>
        <item x="40"/>
        <item x="42"/>
        <item x="30"/>
        <item x="55"/>
        <item x="64"/>
        <item x="63"/>
        <item x="6"/>
        <item x="20"/>
        <item x="86"/>
        <item x="12"/>
        <item x="51"/>
        <item x="73"/>
        <item x="2"/>
        <item x="74"/>
        <item x="29"/>
        <item x="45"/>
        <item x="37"/>
        <item x="25"/>
        <item x="65"/>
        <item x="18"/>
        <item x="52"/>
        <item x="48"/>
        <item x="28"/>
        <item x="68"/>
        <item x="43"/>
        <item x="49"/>
        <item x="27"/>
        <item x="91"/>
        <item x="90"/>
        <item t="default"/>
      </items>
    </pivotField>
    <pivotField axis="axisRow" showAll="0">
      <items count="50">
        <item sd="0" x="36"/>
        <item sd="0" x="29"/>
        <item sd="0" x="16"/>
        <item sd="0" x="21"/>
        <item sd="0" x="25"/>
        <item sd="0" x="12"/>
        <item sd="0" x="31"/>
        <item sd="0" x="5"/>
        <item sd="0" x="46"/>
        <item sd="0" x="27"/>
        <item sd="0" x="35"/>
        <item sd="0" x="33"/>
        <item sd="0" x="40"/>
        <item sd="0" x="19"/>
        <item sd="0" x="6"/>
        <item sd="0" x="41"/>
        <item sd="0" x="23"/>
        <item sd="0" x="28"/>
        <item sd="0" x="11"/>
        <item sd="0" x="47"/>
        <item sd="0" x="34"/>
        <item sd="0" x="22"/>
        <item sd="0" x="0"/>
        <item sd="0" x="7"/>
        <item sd="0" x="38"/>
        <item sd="0" x="15"/>
        <item sd="0" x="14"/>
        <item sd="0" x="3"/>
        <item sd="0" x="18"/>
        <item sd="0" x="9"/>
        <item sd="0" x="2"/>
        <item sd="0" x="1"/>
        <item sd="0" x="10"/>
        <item sd="0" x="26"/>
        <item sd="0" x="44"/>
        <item sd="0" x="13"/>
        <item sd="0" x="32"/>
        <item sd="0" x="30"/>
        <item sd="0" x="42"/>
        <item sd="0" x="4"/>
        <item sd="0" x="17"/>
        <item sd="0" x="8"/>
        <item sd="0" x="20"/>
        <item sd="0" x="24"/>
        <item sd="0" x="43"/>
        <item sd="0" x="37"/>
        <item sd="0" x="39"/>
        <item sd="0" x="45"/>
        <item sd="0" x="48"/>
        <item t="default" sd="0"/>
      </items>
    </pivotField>
    <pivotField dataField="1" showAll="0"/>
    <pivotField showAll="0">
      <items count="94">
        <item x="86"/>
        <item x="33"/>
        <item x="75"/>
        <item x="36"/>
        <item x="14"/>
        <item x="23"/>
        <item x="24"/>
        <item x="58"/>
        <item x="10"/>
        <item x="40"/>
        <item x="44"/>
        <item x="56"/>
        <item x="4"/>
        <item x="83"/>
        <item x="5"/>
        <item x="35"/>
        <item x="43"/>
        <item x="16"/>
        <item x="78"/>
        <item x="48"/>
        <item x="11"/>
        <item x="90"/>
        <item x="66"/>
        <item x="71"/>
        <item x="68"/>
        <item x="77"/>
        <item x="88"/>
        <item x="54"/>
        <item x="69"/>
        <item x="34"/>
        <item x="51"/>
        <item x="84"/>
        <item x="7"/>
        <item x="3"/>
        <item x="17"/>
        <item x="31"/>
        <item x="22"/>
        <item x="76"/>
        <item x="50"/>
        <item x="26"/>
        <item x="0"/>
        <item x="45"/>
        <item x="38"/>
        <item x="64"/>
        <item x="80"/>
        <item x="73"/>
        <item x="89"/>
        <item x="32"/>
        <item x="15"/>
        <item x="13"/>
        <item x="82"/>
        <item x="79"/>
        <item x="53"/>
        <item x="61"/>
        <item x="57"/>
        <item x="8"/>
        <item x="63"/>
        <item x="39"/>
        <item x="55"/>
        <item x="1"/>
        <item x="72"/>
        <item x="9"/>
        <item x="60"/>
        <item x="30"/>
        <item x="49"/>
        <item x="19"/>
        <item x="21"/>
        <item x="2"/>
        <item x="87"/>
        <item x="70"/>
        <item x="41"/>
        <item x="29"/>
        <item x="67"/>
        <item x="81"/>
        <item x="52"/>
        <item x="12"/>
        <item x="37"/>
        <item x="25"/>
        <item x="74"/>
        <item x="85"/>
        <item x="59"/>
        <item x="6"/>
        <item x="20"/>
        <item x="28"/>
        <item x="27"/>
        <item x="62"/>
        <item x="18"/>
        <item x="46"/>
        <item x="65"/>
        <item x="42"/>
        <item x="47"/>
        <item x="92"/>
        <item x="91"/>
        <item t="default"/>
      </items>
    </pivotField>
    <pivotField showAll="0"/>
    <pivotField axis="axisRow" multipleItemSelectionAllowed="1" showAll="0">
      <items count="12">
        <item sd="0" x="3"/>
        <item sd="0" x="8"/>
        <item sd="0" x="0"/>
        <item sd="0" x="7"/>
        <item sd="0" x="9"/>
        <item sd="0" x="1"/>
        <item sd="0" x="4"/>
        <item sd="0" x="5"/>
        <item sd="0" x="2"/>
        <item sd="0" x="6"/>
        <item sd="0" x="10"/>
        <item t="default" sd="0"/>
      </items>
    </pivotField>
    <pivotField showAll="0"/>
    <pivotField axis="axisPage" multipleItemSelectionAllowed="1" showAll="0">
      <items count="12">
        <item x="8"/>
        <item x="1"/>
        <item x="5"/>
        <item x="4"/>
        <item x="2"/>
        <item x="7"/>
        <item x="0"/>
        <item x="6"/>
        <item x="9"/>
        <item x="3"/>
        <item x="10"/>
        <item t="default"/>
      </items>
    </pivotField>
    <pivotField showAll="0"/>
    <pivotField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multipleItemSelectionAllowed="1" showAll="0">
      <items count="5">
        <item h="1" sd="0" x="0"/>
        <item x="1"/>
        <item h="1" sd="0" x="2"/>
        <item h="1" sd="0" x="3"/>
        <item t="default"/>
      </items>
    </pivotField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14"/>
    <field x="12"/>
  </colFields>
  <colItems count="13">
    <i>
      <x v="1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 v="1"/>
    </i>
    <i t="grand">
      <x/>
    </i>
  </colItems>
  <pageFields count="1">
    <pageField fld="9" hier="-1"/>
  </pageFields>
  <dataFields count="1">
    <dataField name="Soma de Valor" fld="4" baseField="0" baseItem="0" numFmtId="4"/>
  </dataFields>
  <formats count="9">
    <format dxfId="9">
      <pivotArea outline="0" fieldPosition="0">
        <references count="1">
          <reference field="4294967294" count="1">
            <x v="0"/>
          </reference>
        </references>
      </pivotArea>
    </format>
    <format dxfId="8">
      <pivotArea dataOnly="0" labelOnly="1" fieldPosition="0">
        <references count="1">
          <reference field="14" count="1">
            <x v="1"/>
          </reference>
        </references>
      </pivotArea>
    </format>
    <format dxfId="7">
      <pivotArea dataOnly="0" labelOnly="1" fieldPosition="0">
        <references count="1">
          <reference field="14" count="1">
            <x v="2"/>
          </reference>
        </references>
      </pivotArea>
    </format>
    <format dxfId="6">
      <pivotArea field="14" type="button" dataOnly="0" labelOnly="1" outline="0" axis="axisCol" fieldPosition="0"/>
    </format>
    <format dxfId="5">
      <pivotArea dataOnly="0" labelOnly="1" outline="0" fieldPosition="0">
        <references count="2">
          <reference field="12" count="3">
            <x v="1"/>
            <x v="2"/>
            <x v="3"/>
          </reference>
          <reference field="14" count="1" selected="0">
            <x v="2"/>
          </reference>
        </references>
      </pivotArea>
    </format>
    <format dxfId="4">
      <pivotArea dataOnly="0" labelOnly="1" outline="0" fieldPosition="0">
        <references count="1">
          <reference field="14" count="1">
            <x v="1"/>
          </reference>
        </references>
      </pivotArea>
    </format>
    <format dxfId="3">
      <pivotArea dataOnly="0" labelOnly="1" outline="0" fieldPosition="0">
        <references count="2">
          <reference field="12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14" count="1" selected="0">
            <x v="1"/>
          </reference>
        </references>
      </pivotArea>
    </format>
    <format dxfId="2">
      <pivotArea dataOnly="0" labelOnly="1" outline="0" fieldPosition="0">
        <references count="1">
          <reference field="14" count="0" defaultSubtotal="1"/>
        </references>
      </pivotArea>
    </format>
    <format dxfId="1">
      <pivotArea dataOnly="0" labelOnly="1" grandCol="1" outline="0" fieldPosition="0"/>
    </format>
  </formats>
  <pivotTableStyleInfo name="PivotStyleMedium2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D4FED2-D581-4625-A091-697065B56523}" name="PivotChartTable4" cacheId="8" applyNumberFormats="0" applyBorderFormats="0" applyFontFormats="0" applyPatternFormats="0" applyAlignmentFormats="0" applyWidthHeightFormats="1" dataCaption="Valores" updatedVersion="8" minRefreshableVersion="5" useAutoFormatting="1" subtotalHiddenItems="1" itemPrintTitles="1" createdVersion="8" indent="0" outline="1" outlineData="1" multipleFieldFilters="0" chartFormat="23">
  <location ref="A1:B5" firstHeaderRow="1" firstDataRow="1" firstDataCol="1"/>
  <pivotFields count="4">
    <pivotField allDrilled="1" subtotalTop="0" showAll="0" measureFilter="1" defaultSubtotal="0" defaultAttributeDrillState="1">
      <items count="5">
        <item x="0"/>
        <item x="1"/>
        <item x="2"/>
        <item x="3"/>
        <item x="4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agem de Nota Fiscal" fld="2" subtotal="count" baseField="0" baseItem="0"/>
  </dataFields>
  <chartFormats count="4">
    <chartFormat chart="1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1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1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filters count="2">
    <filter fld="3" type="dateBetween" evalOrder="-1" id="17" name="[Fornecedores].[Data Emissao]">
      <autoFilter ref="A1">
        <filterColumn colId="0">
          <customFilters and="1">
            <customFilter operator="greaterThanOrEqual" val="45292"/>
            <customFilter operator="lessThanOrEqual" val="45657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  <filter fld="0" type="count" id="1" iMeasureHier="20">
      <autoFilter ref="A1">
        <filterColumn colId="0">
          <top10 val="5" filterVal="5"/>
        </filterColumn>
      </autoFilter>
    </filter>
  </filters>
  <rowHierarchiesUsage count="1">
    <rowHierarchyUsage hierarchyUsage="1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4" columnCount="1" cacheId="761668246">
        <x15:pivotRow count="1">
          <x15:c>
            <x15:v>38</x15:v>
          </x15:c>
        </x15:pivotRow>
        <x15:pivotRow count="1">
          <x15:c>
            <x15:v>15</x15:v>
          </x15:c>
        </x15:pivotRow>
        <x15:pivotRow count="1">
          <x15:c>
            <x15:v>51</x15:v>
          </x15:c>
        </x15:pivotRow>
        <x15:pivotRow count="1">
          <x15:c>
            <x15:v>104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Fornecedor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DB7D4F-8542-48B0-A6E7-656345AC546B}" name="PivotChartTable6" cacheId="7" applyNumberFormats="0" applyBorderFormats="0" applyFontFormats="0" applyPatternFormats="0" applyAlignmentFormats="0" applyWidthHeightFormats="1" dataCaption="Valores" updatedVersion="8" minRefreshableVersion="5" useAutoFormatting="1" subtotalHiddenItems="1" itemPrintTitles="1" createdVersion="8" indent="0" outline="1" outlineData="1" multipleFieldFilters="0" chartFormat="1">
  <location ref="A1:B12" firstHeaderRow="1" firstDataRow="1" firstDataCol="1"/>
  <pivotFields count="3">
    <pivotField axis="axisRow" allDrilled="1" subtotalTop="0" showAll="0" sortType="ascending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11">
    <i>
      <x v="1"/>
    </i>
    <i>
      <x v="3"/>
    </i>
    <i>
      <x/>
    </i>
    <i>
      <x v="6"/>
    </i>
    <i>
      <x v="9"/>
    </i>
    <i>
      <x v="8"/>
    </i>
    <i>
      <x v="7"/>
    </i>
    <i>
      <x v="5"/>
    </i>
    <i>
      <x v="4"/>
    </i>
    <i>
      <x v="2"/>
    </i>
    <i t="grand">
      <x/>
    </i>
  </rowItems>
  <colItems count="1">
    <i/>
  </colItems>
  <dataFields count="1">
    <dataField name="Soma de Valor" fld="1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filters count="1">
    <filter fld="2" type="dateBetween" evalOrder="-1" id="16" name="[Fornecedores].[Data Emissao]">
      <autoFilter ref="A1">
        <filterColumn colId="0">
          <customFilters and="1">
            <customFilter operator="greaterThanOrEqual" val="45292"/>
            <customFilter operator="lessThanOrEqual" val="45657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1" columnCount="1" cacheId="1002539616">
        <x15:pivotRow count="1">
          <x15:c>
            <x15:v>18804.62</x15:v>
          </x15:c>
        </x15:pivotRow>
        <x15:pivotRow count="1">
          <x15:c>
            <x15:v>26152.89</x15:v>
          </x15:c>
        </x15:pivotRow>
        <x15:pivotRow count="1">
          <x15:c>
            <x15:v>35262.1</x15:v>
          </x15:c>
        </x15:pivotRow>
        <x15:pivotRow count="1">
          <x15:c>
            <x15:v>50382.3</x15:v>
          </x15:c>
        </x15:pivotRow>
        <x15:pivotRow count="1">
          <x15:c>
            <x15:v>54642.33</x15:v>
          </x15:c>
        </x15:pivotRow>
        <x15:pivotRow count="1">
          <x15:c>
            <x15:v>55864.26</x15:v>
          </x15:c>
        </x15:pivotRow>
        <x15:pivotRow count="1">
          <x15:c>
            <x15:v>60486.93</x15:v>
          </x15:c>
        </x15:pivotRow>
        <x15:pivotRow count="1">
          <x15:c>
            <x15:v>62051.23</x15:v>
          </x15:c>
        </x15:pivotRow>
        <x15:pivotRow count="1">
          <x15:c>
            <x15:v>65472.69</x15:v>
          </x15:c>
        </x15:pivotRow>
        <x15:pivotRow count="1">
          <x15:c>
            <x15:v>68308.179999999993</x15:v>
          </x15:c>
        </x15:pivotRow>
        <x15:pivotRow count="1">
          <x15:c>
            <x15:v>497427.53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Fornecedor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86C6E3-4F40-4D64-9A14-5E127796BC9B}" name="PivotChartTable5" cacheId="5" applyNumberFormats="0" applyBorderFormats="0" applyFontFormats="0" applyPatternFormats="0" applyAlignmentFormats="0" applyWidthHeightFormats="1" dataCaption="Valores" updatedVersion="8" minRefreshableVersion="5" useAutoFormatting="1" subtotalHiddenItems="1" itemPrintTitles="1" createdVersion="8" indent="0" outline="1" outlineData="1" multipleFieldFilters="0" chartFormat="7">
  <location ref="A1:B14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llDrilled="1" subtotalTop="0" showAll="0" dataSourceSort="1" defaultSubtotal="0" defaultAttributeDrillState="1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Valor" fld="0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filters count="1">
    <filter fld="2" type="dateBetween" evalOrder="-1" id="16" name="[Fornecedores].[Data Emissao]">
      <autoFilter ref="A1">
        <filterColumn colId="0">
          <customFilters and="1">
            <customFilter operator="greaterThanOrEqual" val="45292"/>
            <customFilter operator="lessThanOrEqual" val="45657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1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3" columnCount="1" cacheId="1800559214">
        <x15:pivotRow count="1">
          <x15:c>
            <x15:v>26028.18</x15:v>
          </x15:c>
        </x15:pivotRow>
        <x15:pivotRow count="1">
          <x15:c>
            <x15:v>32183.8</x15:v>
          </x15:c>
        </x15:pivotRow>
        <x15:pivotRow count="1">
          <x15:c>
            <x15:v>38507.199999999997</x15:v>
          </x15:c>
        </x15:pivotRow>
        <x15:pivotRow count="1">
          <x15:c>
            <x15:v>29028.86</x15:v>
          </x15:c>
        </x15:pivotRow>
        <x15:pivotRow count="1">
          <x15:c>
            <x15:v>49714.28</x15:v>
          </x15:c>
        </x15:pivotRow>
        <x15:pivotRow count="1">
          <x15:c>
            <x15:v>72558.75</x15:v>
          </x15:c>
        </x15:pivotRow>
        <x15:pivotRow count="1">
          <x15:c>
            <x15:v>49261.15</x15:v>
          </x15:c>
        </x15:pivotRow>
        <x15:pivotRow count="1">
          <x15:c>
            <x15:v>36668.49</x15:v>
          </x15:c>
        </x15:pivotRow>
        <x15:pivotRow count="1">
          <x15:c>
            <x15:v>24228.53</x15:v>
          </x15:c>
        </x15:pivotRow>
        <x15:pivotRow count="1">
          <x15:c>
            <x15:v>41092.81</x15:v>
          </x15:c>
        </x15:pivotRow>
        <x15:pivotRow count="1">
          <x15:c>
            <x15:v>22353.91</x15:v>
          </x15:c>
        </x15:pivotRow>
        <x15:pivotRow count="1">
          <x15:c>
            <x15:v>75801.570000000007</x15:v>
          </x15:c>
        </x15:pivotRow>
        <x15:pivotRow count="1">
          <x15:c>
            <x15:v>497427.53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Fornecedor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86C6E3-4F40-4D64-9A14-5E127796BC9B}" name="PivotChartTable1" cacheId="9" applyNumberFormats="0" applyBorderFormats="0" applyFontFormats="0" applyPatternFormats="0" applyAlignmentFormats="0" applyWidthHeightFormats="1" dataCaption="Valores" updatedVersion="8" minRefreshableVersion="5" useAutoFormatting="1" subtotalHiddenItems="1" itemPrintTitles="1" createdVersion="8" indent="0" outline="1" outlineData="1" multipleFieldFilters="0" chartFormat="8">
  <location ref="A1:B14" firstHeaderRow="1" firstDataRow="1" firstDataCol="1"/>
  <pivotFields count="3">
    <pivotField dataField="1" subtotalTop="0" showAll="0" defaultSubtotal="0"/>
    <pivotField allDrilled="1" subtotalTop="0" showAll="0" dataSourceSort="1" defaultSubtotal="0" defaultAttributeDrillState="1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axis="axisRow" allDrilled="1" subtotalTop="0" showAll="0" dataSourceSort="1" defaultSubtotal="0">
      <items count="12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Valor" fld="0" baseField="0" baseItem="0"/>
  </dataFields>
  <chartFormats count="3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filters count="1">
    <filter fld="1" type="dateBetween" evalOrder="-1" id="16" name="[Fornecedores].[Data Emissao]">
      <autoFilter ref="A1">
        <filterColumn colId="0">
          <customFilters and="1">
            <customFilter operator="greaterThanOrEqual" val="45292"/>
            <customFilter operator="lessThanOrEqual" val="45657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1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3" columnCount="1" cacheId="211370788">
        <x15:pivotRow count="1">
          <x15:c>
            <x15:v>51459.56</x15:v>
          </x15:c>
        </x15:pivotRow>
        <x15:pivotRow count="1">
          <x15:c>
            <x15:v>45203.65</x15:v>
          </x15:c>
        </x15:pivotRow>
        <x15:pivotRow count="1">
          <x15:c>
            <x15:v>28338.25</x15:v>
          </x15:c>
        </x15:pivotRow>
        <x15:pivotRow count="1">
          <x15:c>
            <x15:v>68751.16</x15:v>
          </x15:c>
        </x15:pivotRow>
        <x15:pivotRow count="1">
          <x15:c>
            <x15:v>48765.45</x15:v>
          </x15:c>
        </x15:pivotRow>
        <x15:pivotRow count="1">
          <x15:c>
            <x15:v>35200.44</x15:v>
          </x15:c>
        </x15:pivotRow>
        <x15:pivotRow count="1">
          <x15:c>
            <x15:v>36663.68</x15:v>
          </x15:c>
        </x15:pivotRow>
        <x15:pivotRow count="1">
          <x15:c>
            <x15:v>28347.47</x15:v>
          </x15:c>
        </x15:pivotRow>
        <x15:pivotRow count="1">
          <x15:c>
            <x15:v>45501.3</x15:v>
          </x15:c>
        </x15:pivotRow>
        <x15:pivotRow count="1">
          <x15:c>
            <x15:v>36937.9</x15:v>
          </x15:c>
        </x15:pivotRow>
        <x15:pivotRow count="1">
          <x15:c>
            <x15:v>45065.11</x15:v>
          </x15:c>
        </x15:pivotRow>
        <x15:pivotRow count="1">
          <x15:c>
            <x15:v>27193.56</x15:v>
          </x15:c>
        </x15:pivotRow>
        <x15:pivotRow count="1">
          <x15:c>
            <x15:v>497427.53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Fornecedor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16CF3E-C229-4286-9656-556BB87EF175}" name="Tabela dinâ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1">
  <location ref="L2:M13" firstHeaderRow="1" firstDataRow="1" firstDataCol="1"/>
  <pivotFields count="6">
    <pivotField dataField="1" numFmtId="43" showAll="0"/>
    <pivotField numFmtId="14" showAll="0"/>
    <pivotField showAll="0"/>
    <pivotField showAll="0"/>
    <pivotField numFmtId="49" showAll="0"/>
    <pivotField axis="axisRow" showAll="0" sortType="descending">
      <items count="11">
        <item x="8"/>
        <item x="1"/>
        <item x="5"/>
        <item x="4"/>
        <item x="2"/>
        <item x="7"/>
        <item x="0"/>
        <item x="6"/>
        <item x="9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5"/>
  </rowFields>
  <rowItems count="11">
    <i>
      <x v="4"/>
    </i>
    <i>
      <x v="3"/>
    </i>
    <i>
      <x v="1"/>
    </i>
    <i>
      <x v="6"/>
    </i>
    <i>
      <x v="9"/>
    </i>
    <i>
      <x v="5"/>
    </i>
    <i>
      <x v="2"/>
    </i>
    <i>
      <x/>
    </i>
    <i>
      <x v="8"/>
    </i>
    <i>
      <x v="7"/>
    </i>
    <i t="grand">
      <x/>
    </i>
  </rowItems>
  <colItems count="1">
    <i/>
  </colItems>
  <dataFields count="1">
    <dataField name="Soma de Valor" fld="0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E8B035-53E5-4AB0-BF53-6A39F873D1C2}" name="Tabela dinâ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7">
  <location ref="A2:B8" firstHeaderRow="1" firstDataRow="1" firstDataCol="1"/>
  <pivotFields count="7">
    <pivotField axis="axisRow" showAll="0" measureFilter="1" sortType="descending">
      <items count="49">
        <item sd="0" x="45"/>
        <item sd="0" x="39"/>
        <item sd="0" x="37"/>
        <item sd="0" x="43"/>
        <item sd="0" x="24"/>
        <item sd="0" x="20"/>
        <item sd="0" x="8"/>
        <item sd="0" x="17"/>
        <item sd="0" x="4"/>
        <item sd="0" x="42"/>
        <item sd="0" x="30"/>
        <item sd="0" x="32"/>
        <item sd="0" x="13"/>
        <item sd="0" x="44"/>
        <item sd="0" x="26"/>
        <item sd="0" x="10"/>
        <item sd="0" x="1"/>
        <item sd="0" x="2"/>
        <item sd="0" x="9"/>
        <item sd="0" x="18"/>
        <item sd="0" x="3"/>
        <item sd="0" x="14"/>
        <item sd="0" x="15"/>
        <item sd="0" x="38"/>
        <item sd="0" x="7"/>
        <item sd="0" x="0"/>
        <item sd="0" x="22"/>
        <item sd="0" x="34"/>
        <item sd="0" x="47"/>
        <item sd="0" x="11"/>
        <item sd="0" x="28"/>
        <item sd="0" x="23"/>
        <item sd="0" x="41"/>
        <item sd="0" x="6"/>
        <item sd="0" x="19"/>
        <item sd="0" x="40"/>
        <item sd="0" x="33"/>
        <item sd="0" x="35"/>
        <item sd="0" x="27"/>
        <item sd="0" x="46"/>
        <item sd="0" x="5"/>
        <item sd="0" x="31"/>
        <item sd="0" x="12"/>
        <item sd="0" x="25"/>
        <item sd="0" x="21"/>
        <item sd="0" x="16"/>
        <item sd="0" x="29"/>
        <item sd="0" x="3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43" showAll="0"/>
    <pivotField numFmtId="14" showAll="0"/>
    <pivotField showAll="0"/>
    <pivotField showAll="0"/>
    <pivotField numFmtId="49" showAll="0"/>
    <pivotField showAll="0">
      <items count="11">
        <item x="1"/>
        <item x="4"/>
        <item x="0"/>
        <item x="5"/>
        <item x="2"/>
        <item x="7"/>
        <item x="6"/>
        <item x="9"/>
        <item x="8"/>
        <item x="3"/>
        <item t="default"/>
      </items>
    </pivotField>
  </pivotFields>
  <rowFields count="1">
    <field x="0"/>
  </rowFields>
  <rowItems count="6">
    <i>
      <x v="25"/>
    </i>
    <i>
      <x v="29"/>
    </i>
    <i>
      <x v="21"/>
    </i>
    <i>
      <x v="8"/>
    </i>
    <i>
      <x v="33"/>
    </i>
    <i t="grand">
      <x/>
    </i>
  </rowItems>
  <colItems count="1">
    <i/>
  </colItems>
  <dataFields count="1">
    <dataField name="Soma de Valor" fld="1" baseField="0" baseItem="0" numFmtId="4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25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9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21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33"/>
          </reference>
        </references>
      </pivotArea>
    </chartFormat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ount" evalOrder="-1" id="6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CA6CBC-FD7A-4572-AED1-36C73A47FE77}" name="Tabela dinâ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>
  <location ref="C21:D34" firstHeaderRow="1" firstDataRow="1" firstDataCol="1"/>
  <pivotFields count="14">
    <pivotField showAll="0"/>
    <pivotField showAll="0"/>
    <pivotField axis="axisRow" numFmtId="14" showAll="0">
      <items count="92">
        <item x="24"/>
        <item x="62"/>
        <item x="85"/>
        <item x="33"/>
        <item x="36"/>
        <item x="14"/>
        <item x="59"/>
        <item x="4"/>
        <item x="83"/>
        <item x="10"/>
        <item x="46"/>
        <item x="23"/>
        <item x="16"/>
        <item x="79"/>
        <item x="50"/>
        <item x="11"/>
        <item x="89"/>
        <item x="78"/>
        <item x="41"/>
        <item x="72"/>
        <item x="34"/>
        <item x="84"/>
        <item x="17"/>
        <item x="22"/>
        <item x="5"/>
        <item x="87"/>
        <item x="35"/>
        <item x="44"/>
        <item x="61"/>
        <item x="39"/>
        <item x="0"/>
        <item x="3"/>
        <item x="47"/>
        <item x="38"/>
        <item x="31"/>
        <item x="69"/>
        <item x="71"/>
        <item x="77"/>
        <item x="53"/>
        <item x="54"/>
        <item x="26"/>
        <item x="32"/>
        <item x="7"/>
        <item x="80"/>
        <item x="67"/>
        <item x="57"/>
        <item x="56"/>
        <item x="60"/>
        <item x="66"/>
        <item x="70"/>
        <item x="81"/>
        <item x="58"/>
        <item x="76"/>
        <item x="88"/>
        <item x="8"/>
        <item x="15"/>
        <item x="13"/>
        <item x="1"/>
        <item x="75"/>
        <item x="9"/>
        <item x="82"/>
        <item x="19"/>
        <item x="21"/>
        <item x="40"/>
        <item x="42"/>
        <item x="30"/>
        <item x="55"/>
        <item x="64"/>
        <item x="63"/>
        <item x="6"/>
        <item x="20"/>
        <item x="86"/>
        <item x="12"/>
        <item x="51"/>
        <item x="73"/>
        <item x="2"/>
        <item x="74"/>
        <item x="29"/>
        <item x="45"/>
        <item x="37"/>
        <item x="25"/>
        <item x="65"/>
        <item x="18"/>
        <item x="52"/>
        <item x="48"/>
        <item x="28"/>
        <item x="68"/>
        <item x="43"/>
        <item x="49"/>
        <item x="27"/>
        <item x="90"/>
        <item t="default"/>
      </items>
    </pivotField>
    <pivotField showAll="0"/>
    <pivotField dataField="1" numFmtId="43" showAll="0"/>
    <pivotField numFmtId="14" showAll="0"/>
    <pivotField showAll="0"/>
    <pivotField showAll="0"/>
    <pivotField numFmtId="49"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3">
    <field x="13"/>
    <field x="12"/>
    <field x="2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a de Valor" fld="4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D6F441-1ED9-4640-8F45-EEA977F7E70E}" name="Fornecedores" cacheId="2" applyNumberFormats="0" applyBorderFormats="0" applyFontFormats="0" applyPatternFormats="0" applyAlignmentFormats="0" applyWidthHeightFormats="1" dataCaption="Valores" missingCaption="0" showMissing="0" updatedVersion="8" minRefreshableVersion="3" itemPrintTitles="1" createdVersion="8" indent="0" compact="0" outline="1" outlineData="1" compactData="0" multipleFieldFilters="0" rowHeaderCaption="Fornecedores">
  <location ref="A5:D54" firstHeaderRow="0" firstDataRow="1" firstDataCol="2" rowPageCount="3" colPageCount="1"/>
  <pivotFields count="17">
    <pivotField compact="0" showAll="0"/>
    <pivotField axis="axisRow" compact="0" showAll="0">
      <items count="105">
        <item x="95"/>
        <item x="38"/>
        <item x="37"/>
        <item x="78"/>
        <item x="82"/>
        <item x="74"/>
        <item x="67"/>
        <item x="31"/>
        <item x="30"/>
        <item x="69"/>
        <item x="14"/>
        <item x="7"/>
        <item x="41"/>
        <item x="16"/>
        <item x="54"/>
        <item x="79"/>
        <item x="71"/>
        <item x="4"/>
        <item x="65"/>
        <item x="85"/>
        <item x="8"/>
        <item x="23"/>
        <item x="32"/>
        <item x="76"/>
        <item x="97"/>
        <item x="52"/>
        <item x="20"/>
        <item x="89"/>
        <item x="22"/>
        <item x="56"/>
        <item x="51"/>
        <item x="49"/>
        <item x="93"/>
        <item x="100"/>
        <item x="28"/>
        <item x="60"/>
        <item x="55"/>
        <item x="75"/>
        <item x="58"/>
        <item x="64"/>
        <item x="62"/>
        <item x="86"/>
        <item x="59"/>
        <item x="26"/>
        <item x="77"/>
        <item x="10"/>
        <item x="68"/>
        <item x="43"/>
        <item x="92"/>
        <item x="5"/>
        <item x="66"/>
        <item x="83"/>
        <item x="35"/>
        <item x="61"/>
        <item x="40"/>
        <item x="47"/>
        <item x="63"/>
        <item x="57"/>
        <item x="18"/>
        <item x="99"/>
        <item x="29"/>
        <item x="45"/>
        <item x="25"/>
        <item x="42"/>
        <item x="13"/>
        <item x="90"/>
        <item x="24"/>
        <item x="53"/>
        <item x="70"/>
        <item x="9"/>
        <item x="0"/>
        <item x="3"/>
        <item x="27"/>
        <item x="21"/>
        <item x="81"/>
        <item x="84"/>
        <item x="87"/>
        <item x="46"/>
        <item x="98"/>
        <item x="34"/>
        <item x="6"/>
        <item x="17"/>
        <item x="44"/>
        <item x="12"/>
        <item x="72"/>
        <item x="48"/>
        <item x="2"/>
        <item x="39"/>
        <item x="19"/>
        <item x="80"/>
        <item x="50"/>
        <item x="94"/>
        <item x="91"/>
        <item x="11"/>
        <item x="33"/>
        <item x="36"/>
        <item x="15"/>
        <item x="96"/>
        <item x="88"/>
        <item x="73"/>
        <item x="1"/>
        <item x="103"/>
        <item x="101"/>
        <item x="102"/>
        <item t="default"/>
      </items>
    </pivotField>
    <pivotField compact="0" showAll="0">
      <items count="93">
        <item x="24"/>
        <item x="62"/>
        <item x="85"/>
        <item x="33"/>
        <item x="36"/>
        <item x="14"/>
        <item x="59"/>
        <item x="4"/>
        <item x="83"/>
        <item x="10"/>
        <item x="46"/>
        <item x="23"/>
        <item x="16"/>
        <item x="79"/>
        <item x="50"/>
        <item x="11"/>
        <item x="89"/>
        <item x="78"/>
        <item x="41"/>
        <item x="72"/>
        <item x="34"/>
        <item x="84"/>
        <item x="17"/>
        <item x="22"/>
        <item x="5"/>
        <item x="87"/>
        <item x="35"/>
        <item x="44"/>
        <item x="61"/>
        <item x="39"/>
        <item x="0"/>
        <item x="3"/>
        <item x="47"/>
        <item x="38"/>
        <item x="31"/>
        <item x="69"/>
        <item x="71"/>
        <item x="77"/>
        <item x="53"/>
        <item x="54"/>
        <item x="26"/>
        <item x="32"/>
        <item x="7"/>
        <item x="80"/>
        <item x="67"/>
        <item x="57"/>
        <item x="56"/>
        <item x="60"/>
        <item x="66"/>
        <item x="70"/>
        <item x="81"/>
        <item x="58"/>
        <item x="76"/>
        <item x="88"/>
        <item x="8"/>
        <item x="15"/>
        <item x="13"/>
        <item x="1"/>
        <item x="75"/>
        <item x="9"/>
        <item x="82"/>
        <item x="19"/>
        <item x="21"/>
        <item x="40"/>
        <item x="42"/>
        <item x="30"/>
        <item x="55"/>
        <item x="64"/>
        <item x="63"/>
        <item x="6"/>
        <item x="20"/>
        <item x="86"/>
        <item x="12"/>
        <item x="51"/>
        <item x="73"/>
        <item x="2"/>
        <item x="74"/>
        <item x="29"/>
        <item x="45"/>
        <item x="37"/>
        <item x="25"/>
        <item x="65"/>
        <item x="18"/>
        <item x="52"/>
        <item x="48"/>
        <item x="28"/>
        <item x="68"/>
        <item x="43"/>
        <item x="49"/>
        <item x="27"/>
        <item x="91"/>
        <item x="90"/>
        <item t="default"/>
      </items>
    </pivotField>
    <pivotField axis="axisRow" compact="0" multipleItemSelectionAllowed="1" showAll="0">
      <items count="50">
        <item sd="0" x="36"/>
        <item sd="0" x="29"/>
        <item sd="0" x="16"/>
        <item sd="0" x="21"/>
        <item sd="0" x="25"/>
        <item sd="0" x="12"/>
        <item sd="0" x="31"/>
        <item sd="0" x="5"/>
        <item sd="0" x="46"/>
        <item sd="0" x="27"/>
        <item sd="0" x="35"/>
        <item sd="0" x="33"/>
        <item sd="0" x="40"/>
        <item sd="0" x="19"/>
        <item sd="0" x="6"/>
        <item sd="0" x="41"/>
        <item sd="0" x="23"/>
        <item sd="0" x="28"/>
        <item sd="0" x="11"/>
        <item sd="0" x="47"/>
        <item sd="0" x="34"/>
        <item sd="0" x="22"/>
        <item sd="0" x="0"/>
        <item sd="0" x="7"/>
        <item sd="0" x="38"/>
        <item sd="0" x="15"/>
        <item sd="0" x="14"/>
        <item sd="0" x="3"/>
        <item sd="0" x="18"/>
        <item sd="0" x="9"/>
        <item sd="0" x="2"/>
        <item sd="0" x="1"/>
        <item sd="0" x="10"/>
        <item sd="0" x="26"/>
        <item sd="0" x="44"/>
        <item sd="0" x="13"/>
        <item sd="0" x="32"/>
        <item sd="0" x="30"/>
        <item sd="0" x="42"/>
        <item sd="0" x="4"/>
        <item sd="0" x="17"/>
        <item sd="0" x="8"/>
        <item sd="0" x="20"/>
        <item sd="0" x="24"/>
        <item sd="0" x="43"/>
        <item sd="0" x="37"/>
        <item sd="0" x="39"/>
        <item sd="0" x="45"/>
        <item h="1" sd="0" x="48"/>
        <item t="default" sd="0"/>
      </items>
    </pivotField>
    <pivotField dataField="1" compact="0" showAll="0"/>
    <pivotField compact="0" showAll="0">
      <items count="94">
        <item x="86"/>
        <item x="33"/>
        <item x="75"/>
        <item x="36"/>
        <item x="14"/>
        <item x="23"/>
        <item x="24"/>
        <item x="58"/>
        <item x="10"/>
        <item x="40"/>
        <item x="44"/>
        <item x="56"/>
        <item x="4"/>
        <item x="83"/>
        <item x="5"/>
        <item x="35"/>
        <item x="43"/>
        <item x="16"/>
        <item x="78"/>
        <item x="48"/>
        <item x="11"/>
        <item x="90"/>
        <item x="66"/>
        <item x="71"/>
        <item x="68"/>
        <item x="77"/>
        <item x="88"/>
        <item x="54"/>
        <item x="69"/>
        <item x="34"/>
        <item x="51"/>
        <item x="84"/>
        <item x="7"/>
        <item x="3"/>
        <item x="17"/>
        <item x="31"/>
        <item x="22"/>
        <item x="76"/>
        <item x="50"/>
        <item x="26"/>
        <item x="0"/>
        <item x="45"/>
        <item x="38"/>
        <item x="64"/>
        <item x="80"/>
        <item x="73"/>
        <item x="89"/>
        <item x="32"/>
        <item x="15"/>
        <item x="13"/>
        <item x="82"/>
        <item x="79"/>
        <item x="53"/>
        <item x="61"/>
        <item x="57"/>
        <item x="8"/>
        <item x="63"/>
        <item x="39"/>
        <item x="55"/>
        <item x="1"/>
        <item x="72"/>
        <item x="9"/>
        <item x="60"/>
        <item x="30"/>
        <item x="49"/>
        <item x="19"/>
        <item x="21"/>
        <item x="2"/>
        <item x="87"/>
        <item x="70"/>
        <item x="41"/>
        <item x="29"/>
        <item x="67"/>
        <item x="81"/>
        <item x="52"/>
        <item x="12"/>
        <item x="37"/>
        <item x="25"/>
        <item x="74"/>
        <item x="85"/>
        <item x="59"/>
        <item x="6"/>
        <item x="20"/>
        <item x="28"/>
        <item x="27"/>
        <item x="62"/>
        <item x="18"/>
        <item x="46"/>
        <item x="65"/>
        <item x="42"/>
        <item x="47"/>
        <item x="92"/>
        <item x="91"/>
        <item t="default"/>
      </items>
    </pivotField>
    <pivotField compact="0" showAll="0"/>
    <pivotField axis="axisPage" compact="0" showAll="0">
      <items count="12">
        <item x="3"/>
        <item x="8"/>
        <item x="0"/>
        <item x="7"/>
        <item x="9"/>
        <item x="1"/>
        <item x="4"/>
        <item x="5"/>
        <item x="2"/>
        <item x="6"/>
        <item x="10"/>
        <item t="default"/>
      </items>
    </pivotField>
    <pivotField compact="0" showAll="0"/>
    <pivotField axis="axisPage" compact="0" showAll="0">
      <items count="12">
        <item x="8"/>
        <item x="1"/>
        <item x="5"/>
        <item x="4"/>
        <item x="2"/>
        <item x="7"/>
        <item x="0"/>
        <item x="6"/>
        <item x="9"/>
        <item x="3"/>
        <item x="10"/>
        <item t="default"/>
      </items>
    </pivotField>
    <pivotField axis="axisPage" compact="0" showAll="0">
      <items count="5">
        <item sd="0" x="2"/>
        <item sd="0" x="1"/>
        <item sd="0" x="0"/>
        <item x="3"/>
        <item t="default"/>
      </items>
    </pivotField>
    <pivotField compact="0" showAll="0"/>
    <pivotField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3"/>
    <field x="1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-2"/>
  </colFields>
  <colItems count="2">
    <i>
      <x/>
    </i>
    <i i="1">
      <x v="1"/>
    </i>
  </colItems>
  <pageFields count="3">
    <pageField fld="7" hier="-1"/>
    <pageField fld="9" hier="-1"/>
    <pageField fld="10" hier="-1"/>
  </pageFields>
  <dataFields count="2">
    <dataField name="Soma de Valor" fld="4" baseField="0" baseItem="0" numFmtId="4"/>
    <dataField name="%" fld="4" showDataAs="percentOfTotal" baseField="3" baseItem="0" numFmtId="10"/>
  </dataFields>
  <formats count="3">
    <format dxfId="1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Dark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escrição_Custo" xr10:uid="{1BD4D5EE-61EA-4B62-802F-1AD9BD7A1627}" sourceName="[Fornecedores].[Descrição Custo]">
  <data>
    <olap pivotCacheId="2122605467">
      <levels count="2">
        <level uniqueName="[Fornecedores].[Descrição Custo].[(All)]" sourceCaption="(All)" count="0"/>
        <level uniqueName="[Fornecedores].[Descrição Custo].[Descrição Custo]" sourceCaption="Descrição Custo" count="10">
          <ranges>
            <range startItem="0">
              <i n="[Fornecedores].[Descrição Custo].&amp;[Administrativo]" c="Administrativo"/>
              <i n="[Fornecedores].[Descrição Custo].&amp;[Contabilidade]" c="Contabilidade"/>
              <i n="[Fornecedores].[Descrição Custo].&amp;[Engenharia]" c="Engenharia"/>
              <i n="[Fornecedores].[Descrição Custo].&amp;[Faturamento]" c="Faturamento"/>
              <i n="[Fornecedores].[Descrição Custo].&amp;[Financeiro]" c="Financeiro"/>
              <i n="[Fornecedores].[Descrição Custo].&amp;[Meio Ambiente]" c="Meio Ambiente"/>
              <i n="[Fornecedores].[Descrição Custo].&amp;[Produção]" c="Produção"/>
              <i n="[Fornecedores].[Descrição Custo].&amp;[Qualidade]" c="Qualidade"/>
              <i n="[Fornecedores].[Descrição Custo].&amp;[Recursos Humanos]" c="Recursos Humanos"/>
              <i n="[Fornecedores].[Descrição Custo].&amp;[Segurança do Trabalho]" c="Segurança do Trabalho"/>
            </range>
          </ranges>
        </level>
      </levels>
      <selections count="1">
        <selection n="[Fornecedores].[Descrição Custo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6"/>
        <pivotTable tabId="4294967295" name="PivotChartTable5"/>
        <pivotTable tabId="4294967295" name="PivotChartTable4"/>
        <pivotTable tabId="4294967295" name="PivotChartTable3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scrição Custo" xr10:uid="{B087897C-E70E-40F1-8895-C7E2507AB555}" cache="SegmentaçãodeDados_Descrição_Custo" caption="Descrição Custo" level="1" rowHeight="2476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321133-82DA-4413-BFF7-3E2181891810}" name="Secao4" displayName="Secao4" ref="A1:C9" dataDxfId="37">
  <autoFilter ref="A1:C9" xr:uid="{61321133-82DA-4413-BFF7-3E2181891810}"/>
  <tableColumns count="3">
    <tableColumn id="1" xr3:uid="{BE846FFA-C3CA-4DD5-BAF9-C0FF32ABEE8F}" name="SEÇÃO 9" totalsRowLabel="Total" dataDxfId="36" totalsRowDxfId="35"/>
    <tableColumn id="2" xr3:uid="{7A79F9A6-5209-4B8A-AFDC-4D1257AD0E55}" name="GRÁFICOS DINÂMICOS" totalsRowFunction="count" dataDxfId="34" totalsRowDxfId="33"/>
    <tableColumn id="3" xr3:uid="{DCC3BCEC-DEA7-43E8-BB4B-5D7282753E84}" name="AULA" dataDxfId="32" totalsRowDxfId="31"/>
  </tableColumns>
  <tableStyleInfo name="TableStyleMedium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41D690-1704-4B64-B465-7B4DA312907E}" name="Fornecedores" displayName="Fornecedores" ref="A1:L105" totalsRowShown="0">
  <autoFilter ref="A1:L105" xr:uid="{0441D690-1704-4B64-B465-7B4DA312907E}"/>
  <sortState xmlns:xlrd2="http://schemas.microsoft.com/office/spreadsheetml/2017/richdata2" ref="A2:L102">
    <sortCondition ref="A1:A102"/>
  </sortState>
  <tableColumns count="12">
    <tableColumn id="1" xr3:uid="{CF71CC76-8C9E-4DF3-9F3F-18A4F829CA7A}" name="ID" dataDxfId="30"/>
    <tableColumn id="2" xr3:uid="{2DEA91FE-FCAF-41EF-9681-6BA4871D70E1}" name="Nota Fiscal" dataDxfId="29"/>
    <tableColumn id="3" xr3:uid="{22D98678-EEA6-423E-8967-E1E6943B04D6}" name="Data Emissao" dataDxfId="28"/>
    <tableColumn id="4" xr3:uid="{A5C0EA4E-9F9F-4404-8EDE-F55D02641432}" name="Nome Fornecedor" dataDxfId="27"/>
    <tableColumn id="5" xr3:uid="{1B398637-B30A-4AF3-853C-89D74510C781}" name="Valor" dataDxfId="26" dataCellStyle="Vírgula"/>
    <tableColumn id="6" xr3:uid="{724633F4-7774-4210-9FB9-25730AF954FE}" name="Data Vencimento" dataDxfId="25"/>
    <tableColumn id="10" xr3:uid="{FC3BA902-0D0E-4F24-A5FF-75A480D4C715}" name="Filial" dataDxfId="24">
      <calculatedColumnFormula>RANDBETWEEN(1,10)</calculatedColumnFormula>
    </tableColumn>
    <tableColumn id="11" xr3:uid="{95F794CF-62E0-4F7B-81F6-48FC333F9ED2}" name="Nome Filial" dataDxfId="23">
      <calculatedColumnFormula>_xlfn.XLOOKUP(Fornecedores[[#This Row],[Filial]],'Centro de Custo'!A:A,'Centro de Custo'!B:B,"",0)</calculatedColumnFormula>
    </tableColumn>
    <tableColumn id="9" xr3:uid="{F51D0FB5-D9C6-4522-B643-83352D990738}" name="Centro de Custo" dataDxfId="22">
      <calculatedColumnFormula>RANDBETWEEN(1,10)</calculatedColumnFormula>
    </tableColumn>
    <tableColumn id="12" xr3:uid="{8E137694-6EC5-4F6E-8CC7-7C6A7CE0E589}" name="Descrição Custo" dataDxfId="21">
      <calculatedColumnFormula>_xlfn.XLOOKUP(Fornecedores[[#This Row],[Centro de Custo]],'Centro de Custo'!D:D,'Centro de Custo'!E:E,"",0)</calculatedColumnFormula>
    </tableColumn>
    <tableColumn id="8" xr3:uid="{EA29D8CF-78F5-4367-B62B-2915BF38A898}" name="Cond. Pagto" dataDxfId="20">
      <calculatedColumnFormula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calculatedColumnFormula>
    </tableColumn>
    <tableColumn id="7" xr3:uid="{1830C365-43B4-4A4E-AB0C-A06737B7F601}" name="Dias Vencto" dataDxfId="19">
      <calculatedColumnFormula>Fornecedores[[#This Row],[Data Vencimento]]-Fornecedores[[#This Row],[Data Emissao]]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Timeline_Data_Emissao" xr10:uid="{04B5D473-92E4-42C2-91A2-8B593E2A16F7}" sourceName="[Fornecedores].[Data Emissao]">
  <pivotTables>
    <pivotTable tabId="4294967295" name="PivotChartTable1"/>
    <pivotTable tabId="4294967295" name="PivotChartTable4"/>
    <pivotTable tabId="4294967295" name="PivotChartTable6"/>
    <pivotTable tabId="4294967295" name="PivotChartTable3"/>
    <pivotTable tabId="4294967295" name="PivotChartTable5"/>
  </pivotTables>
  <state minimalRefreshVersion="6" lastRefreshVersion="6" pivotCacheId="283024489" filterType="dateBetween">
    <selection startDate="2024-01-01T00:00:00" endDate="2024-12-31T00:00:00"/>
    <bounds startDate="2024-01-01T00:00:00" endDate="202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a Emissao" xr10:uid="{B707AB82-15E3-463E-82C9-179972F16F9F}" cache="Timeline_Data_Emissao" caption="Data Emissao" level="2" selectionLevel="0" scrollPosition="2024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microsoft.com/office/2011/relationships/timeline" Target="../timelines/timelin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2D0F-83A4-4DB6-A6E7-A4AE261D1219}">
  <dimension ref="A1:F9"/>
  <sheetViews>
    <sheetView tabSelected="1" zoomScale="130" zoomScaleNormal="130" workbookViewId="0">
      <selection activeCell="B9" sqref="B9"/>
    </sheetView>
  </sheetViews>
  <sheetFormatPr defaultRowHeight="14.4" x14ac:dyDescent="0.3"/>
  <cols>
    <col min="1" max="1" width="9.77734375" customWidth="1"/>
    <col min="2" max="2" width="54.6640625" customWidth="1"/>
    <col min="3" max="3" width="6.33203125" style="3" customWidth="1"/>
    <col min="5" max="5" width="10.33203125" bestFit="1" customWidth="1"/>
    <col min="6" max="6" width="10.88671875" bestFit="1" customWidth="1"/>
  </cols>
  <sheetData>
    <row r="1" spans="1:6" s="1" customFormat="1" ht="33" customHeight="1" x14ac:dyDescent="0.3">
      <c r="A1" s="1" t="s">
        <v>420</v>
      </c>
      <c r="B1" s="1" t="s">
        <v>421</v>
      </c>
      <c r="C1" s="2" t="s">
        <v>63</v>
      </c>
    </row>
    <row r="2" spans="1:6" s="1" customFormat="1" ht="27.6" customHeight="1" x14ac:dyDescent="0.3">
      <c r="A2" s="2">
        <v>1</v>
      </c>
      <c r="B2" s="1" t="s">
        <v>413</v>
      </c>
      <c r="C2" s="2"/>
    </row>
    <row r="3" spans="1:6" s="1" customFormat="1" ht="27.6" customHeight="1" x14ac:dyDescent="0.3">
      <c r="A3" s="2">
        <v>2</v>
      </c>
      <c r="B3" s="1" t="s">
        <v>414</v>
      </c>
      <c r="C3" s="2"/>
      <c r="F3" s="19"/>
    </row>
    <row r="4" spans="1:6" s="1" customFormat="1" ht="27.6" customHeight="1" x14ac:dyDescent="0.3">
      <c r="A4" s="2">
        <v>3</v>
      </c>
      <c r="B4" s="1" t="s">
        <v>415</v>
      </c>
      <c r="C4" s="2"/>
    </row>
    <row r="5" spans="1:6" s="1" customFormat="1" ht="27.6" customHeight="1" x14ac:dyDescent="0.3">
      <c r="A5" s="2">
        <v>4</v>
      </c>
      <c r="B5" s="1" t="s">
        <v>416</v>
      </c>
      <c r="C5" s="2"/>
      <c r="F5" s="19"/>
    </row>
    <row r="6" spans="1:6" s="1" customFormat="1" ht="27.6" customHeight="1" x14ac:dyDescent="0.3">
      <c r="A6" s="2">
        <v>5</v>
      </c>
      <c r="B6" s="1" t="s">
        <v>435</v>
      </c>
      <c r="C6" s="2"/>
    </row>
    <row r="7" spans="1:6" s="1" customFormat="1" ht="27.6" customHeight="1" x14ac:dyDescent="0.3">
      <c r="A7" s="2">
        <v>6</v>
      </c>
      <c r="B7" s="1" t="s">
        <v>417</v>
      </c>
      <c r="C7" s="2"/>
      <c r="E7" s="22"/>
    </row>
    <row r="8" spans="1:6" s="1" customFormat="1" ht="27.6" customHeight="1" x14ac:dyDescent="0.3">
      <c r="A8" s="2">
        <v>7</v>
      </c>
      <c r="B8" s="1" t="s">
        <v>418</v>
      </c>
      <c r="C8" s="2"/>
      <c r="E8" s="22"/>
    </row>
    <row r="9" spans="1:6" s="1" customFormat="1" ht="27.6" customHeight="1" x14ac:dyDescent="0.3">
      <c r="A9" s="2">
        <v>8</v>
      </c>
      <c r="B9" s="1" t="s">
        <v>419</v>
      </c>
      <c r="C9" s="2">
        <v>1</v>
      </c>
      <c r="E9" s="18"/>
      <c r="F9" s="19"/>
    </row>
  </sheetData>
  <conditionalFormatting sqref="A2:C9">
    <cfRule type="expression" dxfId="0" priority="1">
      <formula>IF($C2=1,1,0)</formula>
    </cfRule>
  </conditionalFormatting>
  <dataValidations count="2">
    <dataValidation type="custom" allowBlank="1" showInputMessage="1" showErrorMessage="1" sqref="E9" xr:uid="{D7005A8F-248F-407D-920D-6FC3E0FA2733}">
      <formula1>AND(ISNUMBER(SEARCH("@",E9)),ISNUMBER(SEARCH(".",E9,SEARCH("@",E9))))</formula1>
    </dataValidation>
    <dataValidation type="custom" allowBlank="1" showInputMessage="1" showErrorMessage="1" sqref="E7:E8" xr:uid="{4A823901-2A85-4018-91CA-188A9B928E9F}">
      <formula1>AND(E7&gt;=TODAY(),E7&lt;=TODAY()+30)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2703E-9DC0-45A0-9638-9F378CB62D19}">
  <dimension ref="A1:M34"/>
  <sheetViews>
    <sheetView zoomScale="70" zoomScaleNormal="70" workbookViewId="0">
      <selection activeCell="A2" sqref="A2"/>
    </sheetView>
  </sheetViews>
  <sheetFormatPr defaultRowHeight="14.4" x14ac:dyDescent="0.3"/>
  <cols>
    <col min="1" max="1" width="20" bestFit="1" customWidth="1"/>
    <col min="2" max="2" width="13.109375" bestFit="1" customWidth="1"/>
    <col min="3" max="3" width="8.21875" bestFit="1" customWidth="1"/>
    <col min="4" max="4" width="13.21875" bestFit="1" customWidth="1"/>
    <col min="12" max="12" width="20.21875" bestFit="1" customWidth="1"/>
    <col min="13" max="13" width="13.109375" bestFit="1" customWidth="1"/>
  </cols>
  <sheetData>
    <row r="1" spans="1:13" x14ac:dyDescent="0.3">
      <c r="A1" s="20" t="s">
        <v>423</v>
      </c>
      <c r="L1" s="20" t="s">
        <v>424</v>
      </c>
    </row>
    <row r="2" spans="1:13" x14ac:dyDescent="0.3">
      <c r="A2" s="7" t="s">
        <v>406</v>
      </c>
      <c r="B2" t="s">
        <v>359</v>
      </c>
      <c r="L2" s="7" t="s">
        <v>406</v>
      </c>
      <c r="M2" t="s">
        <v>359</v>
      </c>
    </row>
    <row r="3" spans="1:13" x14ac:dyDescent="0.3">
      <c r="A3" s="8" t="s">
        <v>111</v>
      </c>
      <c r="B3" s="10">
        <v>39333.380000000005</v>
      </c>
      <c r="L3" s="8" t="s">
        <v>400</v>
      </c>
      <c r="M3" s="10">
        <v>80539.02</v>
      </c>
    </row>
    <row r="4" spans="1:13" x14ac:dyDescent="0.3">
      <c r="A4" s="8" t="s">
        <v>154</v>
      </c>
      <c r="B4" s="10">
        <v>36852.769999999997</v>
      </c>
      <c r="L4" s="8" t="s">
        <v>401</v>
      </c>
      <c r="M4" s="10">
        <v>59369.86</v>
      </c>
    </row>
    <row r="5" spans="1:13" x14ac:dyDescent="0.3">
      <c r="A5" s="8" t="s">
        <v>169</v>
      </c>
      <c r="B5" s="10">
        <v>32602.339999999997</v>
      </c>
      <c r="L5" s="8" t="s">
        <v>394</v>
      </c>
      <c r="M5" s="10">
        <v>57129.599999999999</v>
      </c>
    </row>
    <row r="6" spans="1:13" x14ac:dyDescent="0.3">
      <c r="A6" s="8" t="s">
        <v>123</v>
      </c>
      <c r="B6" s="10">
        <v>29088.1</v>
      </c>
      <c r="L6" s="8" t="s">
        <v>398</v>
      </c>
      <c r="M6" s="10">
        <v>54626.460000000006</v>
      </c>
    </row>
    <row r="7" spans="1:13" x14ac:dyDescent="0.3">
      <c r="A7" s="8" t="s">
        <v>149</v>
      </c>
      <c r="B7" s="10">
        <v>25881.620000000003</v>
      </c>
      <c r="L7" s="8" t="s">
        <v>397</v>
      </c>
      <c r="M7" s="10">
        <v>53236.57</v>
      </c>
    </row>
    <row r="8" spans="1:13" x14ac:dyDescent="0.3">
      <c r="A8" s="8" t="s">
        <v>358</v>
      </c>
      <c r="B8" s="10">
        <v>163758.21</v>
      </c>
      <c r="L8" s="8" t="s">
        <v>399</v>
      </c>
      <c r="M8" s="10">
        <v>44543.649999999994</v>
      </c>
    </row>
    <row r="9" spans="1:13" x14ac:dyDescent="0.3">
      <c r="L9" s="8" t="s">
        <v>396</v>
      </c>
      <c r="M9" s="10">
        <v>39313.78</v>
      </c>
    </row>
    <row r="10" spans="1:13" x14ac:dyDescent="0.3">
      <c r="L10" s="8" t="s">
        <v>392</v>
      </c>
      <c r="M10" s="10">
        <v>38037.54</v>
      </c>
    </row>
    <row r="11" spans="1:13" x14ac:dyDescent="0.3">
      <c r="L11" s="8" t="s">
        <v>393</v>
      </c>
      <c r="M11" s="10">
        <v>34003.67</v>
      </c>
    </row>
    <row r="12" spans="1:13" x14ac:dyDescent="0.3">
      <c r="L12" s="8" t="s">
        <v>395</v>
      </c>
      <c r="M12" s="10">
        <v>32127.38</v>
      </c>
    </row>
    <row r="13" spans="1:13" x14ac:dyDescent="0.3">
      <c r="L13" s="8" t="s">
        <v>358</v>
      </c>
      <c r="M13" s="10">
        <v>492927.52999999997</v>
      </c>
    </row>
    <row r="20" spans="3:4" x14ac:dyDescent="0.3">
      <c r="C20" s="20" t="s">
        <v>425</v>
      </c>
    </row>
    <row r="21" spans="3:4" x14ac:dyDescent="0.3">
      <c r="C21" s="7" t="s">
        <v>406</v>
      </c>
      <c r="D21" t="s">
        <v>359</v>
      </c>
    </row>
    <row r="22" spans="3:4" x14ac:dyDescent="0.3">
      <c r="C22" s="8" t="s">
        <v>422</v>
      </c>
      <c r="D22">
        <v>51459.56</v>
      </c>
    </row>
    <row r="23" spans="3:4" x14ac:dyDescent="0.3">
      <c r="C23" s="8" t="s">
        <v>365</v>
      </c>
      <c r="D23">
        <v>45203.65</v>
      </c>
    </row>
    <row r="24" spans="3:4" x14ac:dyDescent="0.3">
      <c r="C24" s="8" t="s">
        <v>366</v>
      </c>
      <c r="D24">
        <v>28338.25</v>
      </c>
    </row>
    <row r="25" spans="3:4" x14ac:dyDescent="0.3">
      <c r="C25" s="8" t="s">
        <v>367</v>
      </c>
      <c r="D25">
        <v>68751.16</v>
      </c>
    </row>
    <row r="26" spans="3:4" x14ac:dyDescent="0.3">
      <c r="C26" s="8" t="s">
        <v>368</v>
      </c>
      <c r="D26">
        <v>48765.45</v>
      </c>
    </row>
    <row r="27" spans="3:4" x14ac:dyDescent="0.3">
      <c r="C27" s="8" t="s">
        <v>369</v>
      </c>
      <c r="D27">
        <v>35200.44</v>
      </c>
    </row>
    <row r="28" spans="3:4" x14ac:dyDescent="0.3">
      <c r="C28" s="8" t="s">
        <v>370</v>
      </c>
      <c r="D28">
        <v>36663.68</v>
      </c>
    </row>
    <row r="29" spans="3:4" x14ac:dyDescent="0.3">
      <c r="C29" s="8" t="s">
        <v>371</v>
      </c>
      <c r="D29">
        <v>28347.47</v>
      </c>
    </row>
    <row r="30" spans="3:4" x14ac:dyDescent="0.3">
      <c r="C30" s="8" t="s">
        <v>372</v>
      </c>
      <c r="D30">
        <v>41001.300000000003</v>
      </c>
    </row>
    <row r="31" spans="3:4" x14ac:dyDescent="0.3">
      <c r="C31" s="8" t="s">
        <v>373</v>
      </c>
      <c r="D31">
        <v>36937.9</v>
      </c>
    </row>
    <row r="32" spans="3:4" x14ac:dyDescent="0.3">
      <c r="C32" s="8" t="s">
        <v>374</v>
      </c>
      <c r="D32">
        <v>45065.11</v>
      </c>
    </row>
    <row r="33" spans="3:4" x14ac:dyDescent="0.3">
      <c r="C33" s="8" t="s">
        <v>375</v>
      </c>
      <c r="D33">
        <v>27193.559999999998</v>
      </c>
    </row>
    <row r="34" spans="3:4" x14ac:dyDescent="0.3">
      <c r="C34" s="8" t="s">
        <v>358</v>
      </c>
      <c r="D34">
        <v>492927.53</v>
      </c>
    </row>
  </sheetData>
  <pageMargins left="0.511811024" right="0.511811024" top="0.78740157499999996" bottom="0.78740157499999996" header="0.31496062000000002" footer="0.31496062000000002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BD32-9D9D-4B1F-8B96-2165F69C9398}">
  <sheetPr>
    <pageSetUpPr fitToPage="1"/>
  </sheetPr>
  <dimension ref="A1"/>
  <sheetViews>
    <sheetView showGridLines="0" zoomScale="70" zoomScaleNormal="70" workbookViewId="0">
      <selection activeCell="P69" sqref="P69"/>
    </sheetView>
  </sheetViews>
  <sheetFormatPr defaultRowHeight="14.4" x14ac:dyDescent="0.3"/>
  <cols>
    <col min="1" max="1" width="2.21875" customWidth="1"/>
    <col min="2" max="2" width="13.44140625" bestFit="1" customWidth="1"/>
  </cols>
  <sheetData/>
  <pageMargins left="0.51181102362204722" right="0.51181102362204722" top="0.78740157480314965" bottom="0.78740157480314965" header="0.31496062992125984" footer="0.31496062992125984"/>
  <pageSetup paperSize="9" scale="41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34E5-997C-4CED-98D2-B8A45DF96A69}">
  <dimension ref="A1:A102"/>
  <sheetViews>
    <sheetView workbookViewId="0"/>
  </sheetViews>
  <sheetFormatPr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0</v>
      </c>
    </row>
    <row r="13" spans="1:1" x14ac:dyDescent="0.3">
      <c r="A13" t="s">
        <v>1</v>
      </c>
    </row>
    <row r="14" spans="1:1" x14ac:dyDescent="0.3">
      <c r="A14" t="s">
        <v>2</v>
      </c>
    </row>
    <row r="15" spans="1:1" x14ac:dyDescent="0.3">
      <c r="A15" t="s">
        <v>3</v>
      </c>
    </row>
    <row r="16" spans="1:1" x14ac:dyDescent="0.3">
      <c r="A16" t="s">
        <v>4</v>
      </c>
    </row>
    <row r="17" spans="1:1" x14ac:dyDescent="0.3">
      <c r="A17" t="s">
        <v>5</v>
      </c>
    </row>
    <row r="18" spans="1:1" x14ac:dyDescent="0.3">
      <c r="A18" t="s">
        <v>6</v>
      </c>
    </row>
    <row r="19" spans="1:1" x14ac:dyDescent="0.3">
      <c r="A19" t="s">
        <v>7</v>
      </c>
    </row>
    <row r="20" spans="1:1" x14ac:dyDescent="0.3">
      <c r="A20" t="s">
        <v>8</v>
      </c>
    </row>
    <row r="21" spans="1:1" x14ac:dyDescent="0.3">
      <c r="A21" t="s">
        <v>9</v>
      </c>
    </row>
    <row r="22" spans="1:1" x14ac:dyDescent="0.3">
      <c r="A22" t="s">
        <v>10</v>
      </c>
    </row>
    <row r="23" spans="1:1" x14ac:dyDescent="0.3">
      <c r="A23" t="s">
        <v>11</v>
      </c>
    </row>
    <row r="24" spans="1:1" x14ac:dyDescent="0.3">
      <c r="A24" t="s">
        <v>12</v>
      </c>
    </row>
    <row r="25" spans="1:1" x14ac:dyDescent="0.3">
      <c r="A25" t="s">
        <v>13</v>
      </c>
    </row>
    <row r="26" spans="1:1" x14ac:dyDescent="0.3">
      <c r="A26" t="s">
        <v>14</v>
      </c>
    </row>
    <row r="27" spans="1:1" x14ac:dyDescent="0.3">
      <c r="A27" t="s">
        <v>15</v>
      </c>
    </row>
    <row r="28" spans="1:1" x14ac:dyDescent="0.3">
      <c r="A28" t="s">
        <v>16</v>
      </c>
    </row>
    <row r="29" spans="1:1" x14ac:dyDescent="0.3">
      <c r="A29" t="s">
        <v>17</v>
      </c>
    </row>
    <row r="30" spans="1:1" x14ac:dyDescent="0.3">
      <c r="A30" t="s">
        <v>18</v>
      </c>
    </row>
    <row r="31" spans="1:1" x14ac:dyDescent="0.3">
      <c r="A31" t="s">
        <v>19</v>
      </c>
    </row>
    <row r="32" spans="1:1" x14ac:dyDescent="0.3">
      <c r="A32" t="s">
        <v>20</v>
      </c>
    </row>
    <row r="33" spans="1:1" x14ac:dyDescent="0.3">
      <c r="A33" t="s">
        <v>21</v>
      </c>
    </row>
    <row r="34" spans="1:1" x14ac:dyDescent="0.3">
      <c r="A34" t="s">
        <v>22</v>
      </c>
    </row>
    <row r="35" spans="1:1" x14ac:dyDescent="0.3">
      <c r="A35" t="s">
        <v>23</v>
      </c>
    </row>
    <row r="36" spans="1:1" x14ac:dyDescent="0.3">
      <c r="A36" t="s">
        <v>24</v>
      </c>
    </row>
    <row r="37" spans="1:1" x14ac:dyDescent="0.3">
      <c r="A37" t="s">
        <v>25</v>
      </c>
    </row>
    <row r="38" spans="1:1" x14ac:dyDescent="0.3">
      <c r="A38" t="s">
        <v>26</v>
      </c>
    </row>
    <row r="39" spans="1:1" x14ac:dyDescent="0.3">
      <c r="A39" t="s">
        <v>27</v>
      </c>
    </row>
    <row r="40" spans="1:1" x14ac:dyDescent="0.3">
      <c r="A40" t="s">
        <v>28</v>
      </c>
    </row>
    <row r="41" spans="1:1" x14ac:dyDescent="0.3">
      <c r="A41" t="s">
        <v>29</v>
      </c>
    </row>
    <row r="42" spans="1:1" x14ac:dyDescent="0.3">
      <c r="A42" t="s">
        <v>30</v>
      </c>
    </row>
    <row r="43" spans="1:1" x14ac:dyDescent="0.3">
      <c r="A43" t="s">
        <v>31</v>
      </c>
    </row>
    <row r="44" spans="1:1" x14ac:dyDescent="0.3">
      <c r="A44" t="s">
        <v>32</v>
      </c>
    </row>
    <row r="45" spans="1:1" x14ac:dyDescent="0.3">
      <c r="A45" t="s">
        <v>33</v>
      </c>
    </row>
    <row r="46" spans="1:1" x14ac:dyDescent="0.3">
      <c r="A46" t="s">
        <v>34</v>
      </c>
    </row>
    <row r="47" spans="1:1" x14ac:dyDescent="0.3">
      <c r="A47" t="s">
        <v>35</v>
      </c>
    </row>
    <row r="48" spans="1:1" x14ac:dyDescent="0.3">
      <c r="A48" t="s">
        <v>36</v>
      </c>
    </row>
    <row r="49" spans="1:1" x14ac:dyDescent="0.3">
      <c r="A49" t="s">
        <v>37</v>
      </c>
    </row>
    <row r="50" spans="1:1" x14ac:dyDescent="0.3">
      <c r="A50" t="s">
        <v>38</v>
      </c>
    </row>
    <row r="51" spans="1:1" x14ac:dyDescent="0.3">
      <c r="A51" t="s">
        <v>39</v>
      </c>
    </row>
    <row r="52" spans="1:1" x14ac:dyDescent="0.3">
      <c r="A52" t="s">
        <v>40</v>
      </c>
    </row>
    <row r="53" spans="1:1" x14ac:dyDescent="0.3">
      <c r="A53" t="s">
        <v>41</v>
      </c>
    </row>
    <row r="54" spans="1:1" x14ac:dyDescent="0.3">
      <c r="A54" t="s">
        <v>42</v>
      </c>
    </row>
    <row r="55" spans="1:1" x14ac:dyDescent="0.3">
      <c r="A55" t="s">
        <v>43</v>
      </c>
    </row>
    <row r="56" spans="1:1" x14ac:dyDescent="0.3">
      <c r="A56" t="s">
        <v>44</v>
      </c>
    </row>
    <row r="57" spans="1:1" x14ac:dyDescent="0.3">
      <c r="A57" t="s">
        <v>45</v>
      </c>
    </row>
    <row r="58" spans="1:1" x14ac:dyDescent="0.3">
      <c r="A58" t="s">
        <v>46</v>
      </c>
    </row>
    <row r="59" spans="1:1" x14ac:dyDescent="0.3">
      <c r="A59" t="s">
        <v>47</v>
      </c>
    </row>
    <row r="60" spans="1:1" x14ac:dyDescent="0.3">
      <c r="A60" t="s">
        <v>48</v>
      </c>
    </row>
    <row r="61" spans="1:1" x14ac:dyDescent="0.3">
      <c r="A61" t="s">
        <v>49</v>
      </c>
    </row>
    <row r="62" spans="1:1" x14ac:dyDescent="0.3">
      <c r="A62" t="s">
        <v>50</v>
      </c>
    </row>
    <row r="63" spans="1:1" x14ac:dyDescent="0.3">
      <c r="A63" t="s">
        <v>51</v>
      </c>
    </row>
    <row r="64" spans="1:1" x14ac:dyDescent="0.3">
      <c r="A64" t="s">
        <v>52</v>
      </c>
    </row>
    <row r="65" spans="1:1" x14ac:dyDescent="0.3">
      <c r="A65" t="s">
        <v>53</v>
      </c>
    </row>
    <row r="66" spans="1:1" x14ac:dyDescent="0.3">
      <c r="A66" t="s">
        <v>54</v>
      </c>
    </row>
    <row r="67" spans="1:1" x14ac:dyDescent="0.3">
      <c r="A67" t="s">
        <v>55</v>
      </c>
    </row>
    <row r="68" spans="1:1" x14ac:dyDescent="0.3">
      <c r="A68" t="s">
        <v>56</v>
      </c>
    </row>
    <row r="69" spans="1:1" x14ac:dyDescent="0.3">
      <c r="A69" t="s">
        <v>57</v>
      </c>
    </row>
    <row r="70" spans="1:1" x14ac:dyDescent="0.3">
      <c r="A70" t="s">
        <v>58</v>
      </c>
    </row>
    <row r="71" spans="1:1" x14ac:dyDescent="0.3">
      <c r="A71" t="s">
        <v>59</v>
      </c>
    </row>
    <row r="72" spans="1:1" x14ac:dyDescent="0.3">
      <c r="A72" t="s">
        <v>60</v>
      </c>
    </row>
    <row r="73" spans="1:1" x14ac:dyDescent="0.3">
      <c r="A73" t="s">
        <v>61</v>
      </c>
    </row>
    <row r="74" spans="1:1" x14ac:dyDescent="0.3">
      <c r="A74" t="s">
        <v>62</v>
      </c>
    </row>
    <row r="75" spans="1:1" x14ac:dyDescent="0.3">
      <c r="A75" t="s">
        <v>64</v>
      </c>
    </row>
    <row r="76" spans="1:1" x14ac:dyDescent="0.3">
      <c r="A76" t="s">
        <v>76</v>
      </c>
    </row>
    <row r="77" spans="1:1" x14ac:dyDescent="0.3">
      <c r="A77" t="s">
        <v>77</v>
      </c>
    </row>
    <row r="78" spans="1:1" x14ac:dyDescent="0.3">
      <c r="A78" t="s">
        <v>78</v>
      </c>
    </row>
    <row r="79" spans="1:1" x14ac:dyDescent="0.3">
      <c r="A79" t="s">
        <v>79</v>
      </c>
    </row>
    <row r="80" spans="1:1" x14ac:dyDescent="0.3">
      <c r="A80" t="s">
        <v>80</v>
      </c>
    </row>
    <row r="81" spans="1:1" x14ac:dyDescent="0.3">
      <c r="A81" t="s">
        <v>81</v>
      </c>
    </row>
    <row r="82" spans="1:1" x14ac:dyDescent="0.3">
      <c r="A82" t="s">
        <v>82</v>
      </c>
    </row>
    <row r="83" spans="1:1" x14ac:dyDescent="0.3">
      <c r="A83" t="s">
        <v>83</v>
      </c>
    </row>
    <row r="84" spans="1:1" x14ac:dyDescent="0.3">
      <c r="A84" t="s">
        <v>84</v>
      </c>
    </row>
    <row r="85" spans="1:1" x14ac:dyDescent="0.3">
      <c r="A85" t="s">
        <v>85</v>
      </c>
    </row>
    <row r="86" spans="1:1" x14ac:dyDescent="0.3">
      <c r="A86" t="s">
        <v>86</v>
      </c>
    </row>
    <row r="87" spans="1:1" x14ac:dyDescent="0.3">
      <c r="A87" t="s">
        <v>87</v>
      </c>
    </row>
    <row r="88" spans="1:1" x14ac:dyDescent="0.3">
      <c r="A88" t="s">
        <v>88</v>
      </c>
    </row>
    <row r="89" spans="1:1" x14ac:dyDescent="0.3">
      <c r="A89" t="s">
        <v>89</v>
      </c>
    </row>
    <row r="90" spans="1:1" x14ac:dyDescent="0.3">
      <c r="A90" t="s">
        <v>90</v>
      </c>
    </row>
    <row r="91" spans="1:1" x14ac:dyDescent="0.3">
      <c r="A91" t="s">
        <v>91</v>
      </c>
    </row>
    <row r="92" spans="1:1" x14ac:dyDescent="0.3">
      <c r="A92" t="s">
        <v>92</v>
      </c>
    </row>
    <row r="93" spans="1:1" x14ac:dyDescent="0.3">
      <c r="A93" t="s">
        <v>93</v>
      </c>
    </row>
    <row r="94" spans="1:1" x14ac:dyDescent="0.3">
      <c r="A94" t="s">
        <v>94</v>
      </c>
    </row>
    <row r="95" spans="1:1" x14ac:dyDescent="0.3">
      <c r="A95" t="s">
        <v>95</v>
      </c>
    </row>
    <row r="96" spans="1:1" x14ac:dyDescent="0.3">
      <c r="A96" t="s">
        <v>96</v>
      </c>
    </row>
    <row r="97" spans="1:1" x14ac:dyDescent="0.3">
      <c r="A97" t="s">
        <v>97</v>
      </c>
    </row>
    <row r="98" spans="1:1" x14ac:dyDescent="0.3">
      <c r="A98" t="s">
        <v>98</v>
      </c>
    </row>
    <row r="99" spans="1:1" x14ac:dyDescent="0.3">
      <c r="A99" t="s">
        <v>99</v>
      </c>
    </row>
    <row r="100" spans="1:1" x14ac:dyDescent="0.3">
      <c r="A100" t="s">
        <v>100</v>
      </c>
    </row>
    <row r="101" spans="1:1" x14ac:dyDescent="0.3">
      <c r="A101" t="s">
        <v>101</v>
      </c>
    </row>
    <row r="102" spans="1:1" x14ac:dyDescent="0.3">
      <c r="A102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6213-8624-4461-9982-8E113EA4D429}">
  <dimension ref="A1:L105"/>
  <sheetViews>
    <sheetView topLeftCell="C1" zoomScale="90" zoomScaleNormal="90" workbookViewId="0">
      <selection activeCell="L8" sqref="L8"/>
    </sheetView>
  </sheetViews>
  <sheetFormatPr defaultRowHeight="14.4" x14ac:dyDescent="0.3"/>
  <cols>
    <col min="1" max="1" width="10.77734375" customWidth="1"/>
    <col min="2" max="2" width="12.6640625" customWidth="1"/>
    <col min="3" max="3" width="16" style="5" customWidth="1"/>
    <col min="4" max="4" width="27.77734375" bestFit="1" customWidth="1"/>
    <col min="5" max="5" width="11.44140625" style="4" customWidth="1"/>
    <col min="6" max="6" width="17.21875" style="5" customWidth="1"/>
    <col min="7" max="7" width="9.33203125" style="13" customWidth="1"/>
    <col min="8" max="8" width="16.21875" style="14" customWidth="1"/>
    <col min="9" max="9" width="16.6640625" style="13" customWidth="1"/>
    <col min="10" max="10" width="19.21875" style="15" bestFit="1" customWidth="1"/>
    <col min="11" max="11" width="17.21875" style="5" customWidth="1"/>
    <col min="12" max="12" width="14.21875" style="3" customWidth="1"/>
  </cols>
  <sheetData>
    <row r="1" spans="1:12" x14ac:dyDescent="0.3">
      <c r="A1" s="6" t="s">
        <v>103</v>
      </c>
      <c r="B1" s="6" t="s">
        <v>104</v>
      </c>
      <c r="C1" s="5" t="s">
        <v>105</v>
      </c>
      <c r="D1" s="6" t="s">
        <v>106</v>
      </c>
      <c r="E1" s="4" t="s">
        <v>107</v>
      </c>
      <c r="F1" s="5" t="s">
        <v>108</v>
      </c>
      <c r="G1" s="13" t="s">
        <v>379</v>
      </c>
      <c r="H1" s="14" t="s">
        <v>403</v>
      </c>
      <c r="I1" s="13" t="s">
        <v>378</v>
      </c>
      <c r="J1" s="15" t="s">
        <v>404</v>
      </c>
      <c r="K1" s="5" t="s">
        <v>377</v>
      </c>
      <c r="L1" s="3" t="s">
        <v>376</v>
      </c>
    </row>
    <row r="2" spans="1:12" x14ac:dyDescent="0.3">
      <c r="A2" s="6" t="s">
        <v>109</v>
      </c>
      <c r="B2" s="6" t="s">
        <v>110</v>
      </c>
      <c r="C2" s="5">
        <v>45409</v>
      </c>
      <c r="D2" s="6" t="s">
        <v>111</v>
      </c>
      <c r="E2" s="4">
        <v>8752.41</v>
      </c>
      <c r="F2" s="5">
        <v>45499</v>
      </c>
      <c r="G2" s="13">
        <f t="shared" ref="G2:G33" ca="1" si="0">RANDBETWEEN(1,10)</f>
        <v>1</v>
      </c>
      <c r="H2" s="15" t="str">
        <f ca="1">_xlfn.XLOOKUP(Fornecedores[[#This Row],[Filial]],'Centro de Custo'!A:A,'Centro de Custo'!B:B,"",0)</f>
        <v>São Paulo</v>
      </c>
      <c r="I2" s="13">
        <f t="shared" ref="I2:I33" ca="1" si="1">RANDBETWEEN(1,10)</f>
        <v>3</v>
      </c>
      <c r="J2" s="15" t="str">
        <f ca="1">_xlfn.XLOOKUP(Fornecedores[[#This Row],[Centro de Custo]],'Centro de Custo'!D:D,'Centro de Custo'!E:E,"",0)</f>
        <v>Contabilidade</v>
      </c>
      <c r="K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2" s="3">
        <f>Fornecedores[[#This Row],[Data Vencimento]]-Fornecedores[[#This Row],[Data Emissao]]</f>
        <v>90</v>
      </c>
    </row>
    <row r="3" spans="1:12" x14ac:dyDescent="0.3">
      <c r="A3" s="6" t="s">
        <v>112</v>
      </c>
      <c r="B3" s="6" t="s">
        <v>113</v>
      </c>
      <c r="C3" s="5">
        <v>45520</v>
      </c>
      <c r="D3" s="6" t="s">
        <v>114</v>
      </c>
      <c r="E3" s="4">
        <v>1042.97</v>
      </c>
      <c r="F3" s="5">
        <v>45580</v>
      </c>
      <c r="G3" s="13">
        <f t="shared" ca="1" si="0"/>
        <v>6</v>
      </c>
      <c r="H3" s="15" t="str">
        <f ca="1">_xlfn.XLOOKUP(Fornecedores[[#This Row],[Filial]],'Centro de Custo'!A:A,'Centro de Custo'!B:B,"",0)</f>
        <v>Belo Horizonte</v>
      </c>
      <c r="I3" s="13">
        <f t="shared" ca="1" si="1"/>
        <v>3</v>
      </c>
      <c r="J3" s="15" t="str">
        <f ca="1">_xlfn.XLOOKUP(Fornecedores[[#This Row],[Centro de Custo]],'Centro de Custo'!D:D,'Centro de Custo'!E:E,"",0)</f>
        <v>Contabilidade</v>
      </c>
      <c r="K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3" s="3">
        <f>Fornecedores[[#This Row],[Data Vencimento]]-Fornecedores[[#This Row],[Data Emissao]]</f>
        <v>60</v>
      </c>
    </row>
    <row r="4" spans="1:12" x14ac:dyDescent="0.3">
      <c r="A4" s="6" t="s">
        <v>115</v>
      </c>
      <c r="B4" s="6" t="s">
        <v>116</v>
      </c>
      <c r="C4" s="5">
        <v>45597</v>
      </c>
      <c r="D4" s="6" t="s">
        <v>117</v>
      </c>
      <c r="E4" s="4">
        <v>1297.1099999999999</v>
      </c>
      <c r="F4" s="5">
        <v>45627</v>
      </c>
      <c r="G4" s="13">
        <f t="shared" ca="1" si="0"/>
        <v>7</v>
      </c>
      <c r="H4" s="15" t="str">
        <f ca="1">_xlfn.XLOOKUP(Fornecedores[[#This Row],[Filial]],'Centro de Custo'!A:A,'Centro de Custo'!B:B,"",0)</f>
        <v>Manaus</v>
      </c>
      <c r="I4" s="13">
        <f t="shared" ca="1" si="1"/>
        <v>2</v>
      </c>
      <c r="J4" s="15" t="str">
        <f ca="1">_xlfn.XLOOKUP(Fornecedores[[#This Row],[Centro de Custo]],'Centro de Custo'!D:D,'Centro de Custo'!E:E,"",0)</f>
        <v>Recursos Humanos</v>
      </c>
      <c r="K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4" s="3">
        <f>Fornecedores[[#This Row],[Data Vencimento]]-Fornecedores[[#This Row],[Data Emissao]]</f>
        <v>30</v>
      </c>
    </row>
    <row r="5" spans="1:12" x14ac:dyDescent="0.3">
      <c r="A5" s="6" t="s">
        <v>118</v>
      </c>
      <c r="B5" s="6" t="s">
        <v>119</v>
      </c>
      <c r="C5" s="5">
        <v>45411</v>
      </c>
      <c r="D5" s="6" t="s">
        <v>120</v>
      </c>
      <c r="E5" s="4">
        <v>8804.24</v>
      </c>
      <c r="F5" s="5">
        <v>45471</v>
      </c>
      <c r="G5" s="13">
        <f t="shared" ca="1" si="0"/>
        <v>3</v>
      </c>
      <c r="H5" s="15" t="str">
        <f ca="1">_xlfn.XLOOKUP(Fornecedores[[#This Row],[Filial]],'Centro de Custo'!A:A,'Centro de Custo'!B:B,"",0)</f>
        <v>Brasília</v>
      </c>
      <c r="I5" s="13">
        <f t="shared" ca="1" si="1"/>
        <v>2</v>
      </c>
      <c r="J5" s="15" t="str">
        <f ca="1">_xlfn.XLOOKUP(Fornecedores[[#This Row],[Centro de Custo]],'Centro de Custo'!D:D,'Centro de Custo'!E:E,"",0)</f>
        <v>Recursos Humanos</v>
      </c>
      <c r="K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5" s="3">
        <f>Fornecedores[[#This Row],[Data Vencimento]]-Fornecedores[[#This Row],[Data Emissao]]</f>
        <v>60</v>
      </c>
    </row>
    <row r="6" spans="1:12" x14ac:dyDescent="0.3">
      <c r="A6" s="6" t="s">
        <v>121</v>
      </c>
      <c r="B6" s="6" t="s">
        <v>122</v>
      </c>
      <c r="C6" s="5">
        <v>45326</v>
      </c>
      <c r="D6" s="6" t="s">
        <v>123</v>
      </c>
      <c r="E6" s="4">
        <v>9242.9500000000007</v>
      </c>
      <c r="F6" s="5">
        <v>45416</v>
      </c>
      <c r="G6" s="13">
        <f t="shared" ca="1" si="0"/>
        <v>3</v>
      </c>
      <c r="H6" s="15" t="str">
        <f ca="1">_xlfn.XLOOKUP(Fornecedores[[#This Row],[Filial]],'Centro de Custo'!A:A,'Centro de Custo'!B:B,"",0)</f>
        <v>Brasília</v>
      </c>
      <c r="I6" s="13">
        <f t="shared" ca="1" si="1"/>
        <v>7</v>
      </c>
      <c r="J6" s="15" t="str">
        <f ca="1">_xlfn.XLOOKUP(Fornecedores[[#This Row],[Centro de Custo]],'Centro de Custo'!D:D,'Centro de Custo'!E:E,"",0)</f>
        <v>Produção</v>
      </c>
      <c r="K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6" s="3">
        <f>Fornecedores[[#This Row],[Data Vencimento]]-Fornecedores[[#This Row],[Data Emissao]]</f>
        <v>90</v>
      </c>
    </row>
    <row r="7" spans="1:12" x14ac:dyDescent="0.3">
      <c r="A7" s="6" t="s">
        <v>124</v>
      </c>
      <c r="B7" s="6" t="s">
        <v>125</v>
      </c>
      <c r="C7" s="5">
        <v>45392</v>
      </c>
      <c r="D7" s="6" t="s">
        <v>123</v>
      </c>
      <c r="E7" s="4">
        <v>5583.84</v>
      </c>
      <c r="F7" s="5">
        <v>45422</v>
      </c>
      <c r="G7" s="13">
        <f t="shared" ca="1" si="0"/>
        <v>8</v>
      </c>
      <c r="H7" s="15" t="str">
        <f ca="1">_xlfn.XLOOKUP(Fornecedores[[#This Row],[Filial]],'Centro de Custo'!A:A,'Centro de Custo'!B:B,"",0)</f>
        <v>Curitiba</v>
      </c>
      <c r="I7" s="13">
        <f t="shared" ca="1" si="1"/>
        <v>3</v>
      </c>
      <c r="J7" s="15" t="str">
        <f ca="1">_xlfn.XLOOKUP(Fornecedores[[#This Row],[Centro de Custo]],'Centro de Custo'!D:D,'Centro de Custo'!E:E,"",0)</f>
        <v>Contabilidade</v>
      </c>
      <c r="K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7" s="3">
        <f>Fornecedores[[#This Row],[Data Vencimento]]-Fornecedores[[#This Row],[Data Emissao]]</f>
        <v>30</v>
      </c>
    </row>
    <row r="8" spans="1:12" x14ac:dyDescent="0.3">
      <c r="A8" s="6" t="s">
        <v>126</v>
      </c>
      <c r="B8" s="6" t="s">
        <v>127</v>
      </c>
      <c r="C8" s="5">
        <v>45568</v>
      </c>
      <c r="D8" s="6" t="s">
        <v>117</v>
      </c>
      <c r="E8" s="4">
        <v>7577.05</v>
      </c>
      <c r="F8" s="5">
        <v>45658</v>
      </c>
      <c r="G8" s="13">
        <f t="shared" ca="1" si="0"/>
        <v>2</v>
      </c>
      <c r="H8" s="15" t="str">
        <f ca="1">_xlfn.XLOOKUP(Fornecedores[[#This Row],[Filial]],'Centro de Custo'!A:A,'Centro de Custo'!B:B,"",0)</f>
        <v>Rio de Janeiro</v>
      </c>
      <c r="I8" s="13">
        <f t="shared" ca="1" si="1"/>
        <v>8</v>
      </c>
      <c r="J8" s="15" t="str">
        <f ca="1">_xlfn.XLOOKUP(Fornecedores[[#This Row],[Centro de Custo]],'Centro de Custo'!D:D,'Centro de Custo'!E:E,"",0)</f>
        <v>Meio Ambiente</v>
      </c>
      <c r="K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8" s="3">
        <f>Fornecedores[[#This Row],[Data Vencimento]]-Fornecedores[[#This Row],[Data Emissao]]</f>
        <v>90</v>
      </c>
    </row>
    <row r="9" spans="1:12" x14ac:dyDescent="0.3">
      <c r="A9" s="6" t="s">
        <v>128</v>
      </c>
      <c r="B9" s="6" t="s">
        <v>129</v>
      </c>
      <c r="C9" s="5">
        <v>45439</v>
      </c>
      <c r="D9" s="6" t="s">
        <v>130</v>
      </c>
      <c r="E9" s="4">
        <v>5827.81</v>
      </c>
      <c r="F9" s="5">
        <v>45469</v>
      </c>
      <c r="G9" s="13">
        <f t="shared" ca="1" si="0"/>
        <v>4</v>
      </c>
      <c r="H9" s="15" t="str">
        <f ca="1">_xlfn.XLOOKUP(Fornecedores[[#This Row],[Filial]],'Centro de Custo'!A:A,'Centro de Custo'!B:B,"",0)</f>
        <v>Fortaleza</v>
      </c>
      <c r="I9" s="13">
        <f t="shared" ca="1" si="1"/>
        <v>10</v>
      </c>
      <c r="J9" s="15" t="str">
        <f ca="1">_xlfn.XLOOKUP(Fornecedores[[#This Row],[Centro de Custo]],'Centro de Custo'!D:D,'Centro de Custo'!E:E,"",0)</f>
        <v>Faturamento</v>
      </c>
      <c r="K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9" s="3">
        <f>Fornecedores[[#This Row],[Data Vencimento]]-Fornecedores[[#This Row],[Data Emissao]]</f>
        <v>30</v>
      </c>
    </row>
    <row r="10" spans="1:12" x14ac:dyDescent="0.3">
      <c r="A10" s="6" t="s">
        <v>131</v>
      </c>
      <c r="B10" s="6" t="s">
        <v>132</v>
      </c>
      <c r="C10" s="5">
        <v>45495</v>
      </c>
      <c r="D10" s="6" t="s">
        <v>149</v>
      </c>
      <c r="E10" s="4">
        <v>6421.28</v>
      </c>
      <c r="F10" s="5">
        <v>45555</v>
      </c>
      <c r="G10" s="13">
        <f t="shared" ca="1" si="0"/>
        <v>7</v>
      </c>
      <c r="H10" s="15" t="str">
        <f ca="1">_xlfn.XLOOKUP(Fornecedores[[#This Row],[Filial]],'Centro de Custo'!A:A,'Centro de Custo'!B:B,"",0)</f>
        <v>Manaus</v>
      </c>
      <c r="I10" s="13">
        <f t="shared" ca="1" si="1"/>
        <v>2</v>
      </c>
      <c r="J10" s="15" t="str">
        <f ca="1">_xlfn.XLOOKUP(Fornecedores[[#This Row],[Centro de Custo]],'Centro de Custo'!D:D,'Centro de Custo'!E:E,"",0)</f>
        <v>Recursos Humanos</v>
      </c>
      <c r="K1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10" s="3">
        <f>Fornecedores[[#This Row],[Data Vencimento]]-Fornecedores[[#This Row],[Data Emissao]]</f>
        <v>60</v>
      </c>
    </row>
    <row r="11" spans="1:12" x14ac:dyDescent="0.3">
      <c r="A11" s="6" t="s">
        <v>133</v>
      </c>
      <c r="B11" s="6" t="s">
        <v>134</v>
      </c>
      <c r="C11" s="5">
        <v>45527</v>
      </c>
      <c r="D11" s="6" t="s">
        <v>135</v>
      </c>
      <c r="E11" s="4">
        <v>8616.41</v>
      </c>
      <c r="F11" s="5">
        <v>45587</v>
      </c>
      <c r="G11" s="13">
        <f t="shared" ca="1" si="0"/>
        <v>1</v>
      </c>
      <c r="H11" s="15" t="str">
        <f ca="1">_xlfn.XLOOKUP(Fornecedores[[#This Row],[Filial]],'Centro de Custo'!A:A,'Centro de Custo'!B:B,"",0)</f>
        <v>São Paulo</v>
      </c>
      <c r="I11" s="13">
        <f t="shared" ca="1" si="1"/>
        <v>6</v>
      </c>
      <c r="J11" s="15" t="str">
        <f ca="1">_xlfn.XLOOKUP(Fornecedores[[#This Row],[Centro de Custo]],'Centro de Custo'!D:D,'Centro de Custo'!E:E,"",0)</f>
        <v>Segurança do Trabalho</v>
      </c>
      <c r="K1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11" s="3">
        <f>Fornecedores[[#This Row],[Data Vencimento]]-Fornecedores[[#This Row],[Data Emissao]]</f>
        <v>60</v>
      </c>
    </row>
    <row r="12" spans="1:12" x14ac:dyDescent="0.3">
      <c r="A12" s="6" t="s">
        <v>136</v>
      </c>
      <c r="B12" s="6" t="s">
        <v>137</v>
      </c>
      <c r="C12" s="5">
        <v>45329</v>
      </c>
      <c r="D12" s="6" t="s">
        <v>138</v>
      </c>
      <c r="E12" s="4">
        <v>5075.63</v>
      </c>
      <c r="F12" s="5">
        <v>45389</v>
      </c>
      <c r="G12" s="13">
        <f t="shared" ca="1" si="0"/>
        <v>1</v>
      </c>
      <c r="H12" s="15" t="str">
        <f ca="1">_xlfn.XLOOKUP(Fornecedores[[#This Row],[Filial]],'Centro de Custo'!A:A,'Centro de Custo'!B:B,"",0)</f>
        <v>São Paulo</v>
      </c>
      <c r="I12" s="13">
        <f t="shared" ca="1" si="1"/>
        <v>1</v>
      </c>
      <c r="J12" s="15" t="str">
        <f ca="1">_xlfn.XLOOKUP(Fornecedores[[#This Row],[Centro de Custo]],'Centro de Custo'!D:D,'Centro de Custo'!E:E,"",0)</f>
        <v>Administrativo</v>
      </c>
      <c r="K1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12" s="3">
        <f>Fornecedores[[#This Row],[Data Vencimento]]-Fornecedores[[#This Row],[Data Emissao]]</f>
        <v>60</v>
      </c>
    </row>
    <row r="13" spans="1:12" x14ac:dyDescent="0.3">
      <c r="A13" s="6" t="s">
        <v>139</v>
      </c>
      <c r="B13" s="6" t="s">
        <v>140</v>
      </c>
      <c r="C13" s="5">
        <v>45353</v>
      </c>
      <c r="D13" s="6" t="s">
        <v>141</v>
      </c>
      <c r="E13" s="4">
        <v>7524.39</v>
      </c>
      <c r="F13" s="5">
        <v>45443</v>
      </c>
      <c r="G13" s="13">
        <f t="shared" ca="1" si="0"/>
        <v>6</v>
      </c>
      <c r="H13" s="15" t="str">
        <f ca="1">_xlfn.XLOOKUP(Fornecedores[[#This Row],[Filial]],'Centro de Custo'!A:A,'Centro de Custo'!B:B,"",0)</f>
        <v>Belo Horizonte</v>
      </c>
      <c r="I13" s="13">
        <f t="shared" ca="1" si="1"/>
        <v>9</v>
      </c>
      <c r="J13" s="15" t="str">
        <f ca="1">_xlfn.XLOOKUP(Fornecedores[[#This Row],[Centro de Custo]],'Centro de Custo'!D:D,'Centro de Custo'!E:E,"",0)</f>
        <v>Financeiro</v>
      </c>
      <c r="K1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13" s="3">
        <f>Fornecedores[[#This Row],[Data Vencimento]]-Fornecedores[[#This Row],[Data Emissao]]</f>
        <v>90</v>
      </c>
    </row>
    <row r="14" spans="1:12" x14ac:dyDescent="0.3">
      <c r="A14" s="6" t="s">
        <v>142</v>
      </c>
      <c r="B14" s="6" t="s">
        <v>143</v>
      </c>
      <c r="C14" s="5">
        <v>45584</v>
      </c>
      <c r="D14" s="6" t="s">
        <v>144</v>
      </c>
      <c r="E14" s="4">
        <v>2107.94</v>
      </c>
      <c r="F14" s="5">
        <v>45644</v>
      </c>
      <c r="G14" s="13">
        <f t="shared" ca="1" si="0"/>
        <v>2</v>
      </c>
      <c r="H14" s="15" t="str">
        <f ca="1">_xlfn.XLOOKUP(Fornecedores[[#This Row],[Filial]],'Centro de Custo'!A:A,'Centro de Custo'!B:B,"",0)</f>
        <v>Rio de Janeiro</v>
      </c>
      <c r="I14" s="13">
        <f t="shared" ca="1" si="1"/>
        <v>9</v>
      </c>
      <c r="J14" s="15" t="str">
        <f ca="1">_xlfn.XLOOKUP(Fornecedores[[#This Row],[Centro de Custo]],'Centro de Custo'!D:D,'Centro de Custo'!E:E,"",0)</f>
        <v>Financeiro</v>
      </c>
      <c r="K1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14" s="3">
        <f>Fornecedores[[#This Row],[Data Vencimento]]-Fornecedores[[#This Row],[Data Emissao]]</f>
        <v>60</v>
      </c>
    </row>
    <row r="15" spans="1:12" x14ac:dyDescent="0.3">
      <c r="A15" s="6" t="s">
        <v>145</v>
      </c>
      <c r="B15" s="6" t="s">
        <v>146</v>
      </c>
      <c r="C15" s="5">
        <v>45500</v>
      </c>
      <c r="D15" s="6" t="s">
        <v>144</v>
      </c>
      <c r="E15" s="4">
        <v>3570.02</v>
      </c>
      <c r="F15" s="5">
        <v>45530</v>
      </c>
      <c r="G15" s="13">
        <f t="shared" ca="1" si="0"/>
        <v>1</v>
      </c>
      <c r="H15" s="15" t="str">
        <f ca="1">_xlfn.XLOOKUP(Fornecedores[[#This Row],[Filial]],'Centro de Custo'!A:A,'Centro de Custo'!B:B,"",0)</f>
        <v>São Paulo</v>
      </c>
      <c r="I15" s="13">
        <f t="shared" ca="1" si="1"/>
        <v>6</v>
      </c>
      <c r="J15" s="15" t="str">
        <f ca="1">_xlfn.XLOOKUP(Fornecedores[[#This Row],[Centro de Custo]],'Centro de Custo'!D:D,'Centro de Custo'!E:E,"",0)</f>
        <v>Segurança do Trabalho</v>
      </c>
      <c r="K1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15" s="3">
        <f>Fornecedores[[#This Row],[Data Vencimento]]-Fornecedores[[#This Row],[Data Emissao]]</f>
        <v>30</v>
      </c>
    </row>
    <row r="16" spans="1:12" x14ac:dyDescent="0.3">
      <c r="A16" s="6" t="s">
        <v>147</v>
      </c>
      <c r="B16" s="6" t="s">
        <v>148</v>
      </c>
      <c r="C16" s="5">
        <v>45314</v>
      </c>
      <c r="D16" s="6" t="s">
        <v>149</v>
      </c>
      <c r="E16" s="4">
        <v>5035.6499999999996</v>
      </c>
      <c r="F16" s="5">
        <v>45374</v>
      </c>
      <c r="G16" s="13">
        <f t="shared" ca="1" si="0"/>
        <v>10</v>
      </c>
      <c r="H16" s="15" t="str">
        <f ca="1">_xlfn.XLOOKUP(Fornecedores[[#This Row],[Filial]],'Centro de Custo'!A:A,'Centro de Custo'!B:B,"",0)</f>
        <v>Goiânia</v>
      </c>
      <c r="I16" s="13">
        <f t="shared" ca="1" si="1"/>
        <v>5</v>
      </c>
      <c r="J16" s="15" t="str">
        <f ca="1">_xlfn.XLOOKUP(Fornecedores[[#This Row],[Centro de Custo]],'Centro de Custo'!D:D,'Centro de Custo'!E:E,"",0)</f>
        <v>Engenharia</v>
      </c>
      <c r="K1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16" s="3">
        <f>Fornecedores[[#This Row],[Data Vencimento]]-Fornecedores[[#This Row],[Data Emissao]]</f>
        <v>60</v>
      </c>
    </row>
    <row r="17" spans="1:12" x14ac:dyDescent="0.3">
      <c r="A17" s="6" t="s">
        <v>150</v>
      </c>
      <c r="B17" s="6" t="s">
        <v>151</v>
      </c>
      <c r="C17" s="5">
        <v>45499</v>
      </c>
      <c r="D17" s="6" t="s">
        <v>123</v>
      </c>
      <c r="E17" s="4">
        <v>4159.67</v>
      </c>
      <c r="F17" s="5">
        <v>45529</v>
      </c>
      <c r="G17" s="13">
        <f t="shared" ca="1" si="0"/>
        <v>3</v>
      </c>
      <c r="H17" s="15" t="str">
        <f ca="1">_xlfn.XLOOKUP(Fornecedores[[#This Row],[Filial]],'Centro de Custo'!A:A,'Centro de Custo'!B:B,"",0)</f>
        <v>Brasília</v>
      </c>
      <c r="I17" s="13">
        <f t="shared" ca="1" si="1"/>
        <v>4</v>
      </c>
      <c r="J17" s="15" t="str">
        <f ca="1">_xlfn.XLOOKUP(Fornecedores[[#This Row],[Centro de Custo]],'Centro de Custo'!D:D,'Centro de Custo'!E:E,"",0)</f>
        <v>Qualidade</v>
      </c>
      <c r="K1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17" s="3">
        <f>Fornecedores[[#This Row],[Data Vencimento]]-Fornecedores[[#This Row],[Data Emissao]]</f>
        <v>30</v>
      </c>
    </row>
    <row r="18" spans="1:12" x14ac:dyDescent="0.3">
      <c r="A18" s="6" t="s">
        <v>152</v>
      </c>
      <c r="B18" s="6" t="s">
        <v>153</v>
      </c>
      <c r="C18" s="5">
        <v>45347</v>
      </c>
      <c r="D18" s="6" t="s">
        <v>154</v>
      </c>
      <c r="E18" s="4">
        <v>2938.5</v>
      </c>
      <c r="F18" s="5">
        <v>45437</v>
      </c>
      <c r="G18" s="13">
        <f t="shared" ca="1" si="0"/>
        <v>8</v>
      </c>
      <c r="H18" s="15" t="str">
        <f ca="1">_xlfn.XLOOKUP(Fornecedores[[#This Row],[Filial]],'Centro de Custo'!A:A,'Centro de Custo'!B:B,"",0)</f>
        <v>Curitiba</v>
      </c>
      <c r="I18" s="13">
        <f t="shared" ca="1" si="1"/>
        <v>6</v>
      </c>
      <c r="J18" s="15" t="str">
        <f ca="1">_xlfn.XLOOKUP(Fornecedores[[#This Row],[Centro de Custo]],'Centro de Custo'!D:D,'Centro de Custo'!E:E,"",0)</f>
        <v>Segurança do Trabalho</v>
      </c>
      <c r="K1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18" s="3">
        <f>Fornecedores[[#This Row],[Data Vencimento]]-Fornecedores[[#This Row],[Data Emissao]]</f>
        <v>90</v>
      </c>
    </row>
    <row r="19" spans="1:12" x14ac:dyDescent="0.3">
      <c r="A19" s="6" t="s">
        <v>155</v>
      </c>
      <c r="B19" s="6" t="s">
        <v>156</v>
      </c>
      <c r="C19" s="5">
        <v>45383</v>
      </c>
      <c r="D19" s="6" t="s">
        <v>111</v>
      </c>
      <c r="E19" s="4">
        <v>4986.38</v>
      </c>
      <c r="F19" s="5">
        <v>45473</v>
      </c>
      <c r="G19" s="13">
        <f t="shared" ca="1" si="0"/>
        <v>8</v>
      </c>
      <c r="H19" s="15" t="str">
        <f ca="1">_xlfn.XLOOKUP(Fornecedores[[#This Row],[Filial]],'Centro de Custo'!A:A,'Centro de Custo'!B:B,"",0)</f>
        <v>Curitiba</v>
      </c>
      <c r="I19" s="13">
        <f t="shared" ca="1" si="1"/>
        <v>8</v>
      </c>
      <c r="J19" s="15" t="str">
        <f ca="1">_xlfn.XLOOKUP(Fornecedores[[#This Row],[Centro de Custo]],'Centro de Custo'!D:D,'Centro de Custo'!E:E,"",0)</f>
        <v>Meio Ambiente</v>
      </c>
      <c r="K1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19" s="3">
        <f>Fornecedores[[#This Row],[Data Vencimento]]-Fornecedores[[#This Row],[Data Emissao]]</f>
        <v>90</v>
      </c>
    </row>
    <row r="20" spans="1:12" x14ac:dyDescent="0.3">
      <c r="A20" s="6" t="s">
        <v>157</v>
      </c>
      <c r="B20" s="6" t="s">
        <v>158</v>
      </c>
      <c r="C20" s="5">
        <v>45626</v>
      </c>
      <c r="D20" s="6" t="s">
        <v>111</v>
      </c>
      <c r="E20" s="4">
        <v>1145.51</v>
      </c>
      <c r="F20" s="5">
        <v>45716</v>
      </c>
      <c r="G20" s="13">
        <f t="shared" ca="1" si="0"/>
        <v>10</v>
      </c>
      <c r="H20" s="15" t="str">
        <f ca="1">_xlfn.XLOOKUP(Fornecedores[[#This Row],[Filial]],'Centro de Custo'!A:A,'Centro de Custo'!B:B,"",0)</f>
        <v>Goiânia</v>
      </c>
      <c r="I20" s="13">
        <f t="shared" ca="1" si="1"/>
        <v>3</v>
      </c>
      <c r="J20" s="15" t="str">
        <f ca="1">_xlfn.XLOOKUP(Fornecedores[[#This Row],[Centro de Custo]],'Centro de Custo'!D:D,'Centro de Custo'!E:E,"",0)</f>
        <v>Contabilidade</v>
      </c>
      <c r="K2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20" s="3">
        <f>Fornecedores[[#This Row],[Data Vencimento]]-Fornecedores[[#This Row],[Data Emissao]]</f>
        <v>90</v>
      </c>
    </row>
    <row r="21" spans="1:12" x14ac:dyDescent="0.3">
      <c r="A21" s="6" t="s">
        <v>159</v>
      </c>
      <c r="B21" s="6" t="s">
        <v>160</v>
      </c>
      <c r="C21" s="5">
        <v>45532</v>
      </c>
      <c r="D21" s="6" t="s">
        <v>161</v>
      </c>
      <c r="E21" s="4">
        <v>411.82</v>
      </c>
      <c r="F21" s="5">
        <v>45622</v>
      </c>
      <c r="G21" s="13">
        <f t="shared" ca="1" si="0"/>
        <v>1</v>
      </c>
      <c r="H21" s="15" t="str">
        <f ca="1">_xlfn.XLOOKUP(Fornecedores[[#This Row],[Filial]],'Centro de Custo'!A:A,'Centro de Custo'!B:B,"",0)</f>
        <v>São Paulo</v>
      </c>
      <c r="I21" s="13">
        <f t="shared" ca="1" si="1"/>
        <v>9</v>
      </c>
      <c r="J21" s="15" t="str">
        <f ca="1">_xlfn.XLOOKUP(Fornecedores[[#This Row],[Centro de Custo]],'Centro de Custo'!D:D,'Centro de Custo'!E:E,"",0)</f>
        <v>Financeiro</v>
      </c>
      <c r="K2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21" s="3">
        <f>Fornecedores[[#This Row],[Data Vencimento]]-Fornecedores[[#This Row],[Data Emissao]]</f>
        <v>90</v>
      </c>
    </row>
    <row r="22" spans="1:12" x14ac:dyDescent="0.3">
      <c r="A22" s="6" t="s">
        <v>162</v>
      </c>
      <c r="B22" s="6" t="s">
        <v>163</v>
      </c>
      <c r="C22" s="5">
        <v>45571</v>
      </c>
      <c r="D22" s="6" t="s">
        <v>141</v>
      </c>
      <c r="E22" s="4">
        <v>7408.98</v>
      </c>
      <c r="F22" s="5">
        <v>45661</v>
      </c>
      <c r="G22" s="13">
        <f t="shared" ca="1" si="0"/>
        <v>9</v>
      </c>
      <c r="H22" s="15" t="str">
        <f ca="1">_xlfn.XLOOKUP(Fornecedores[[#This Row],[Filial]],'Centro de Custo'!A:A,'Centro de Custo'!B:B,"",0)</f>
        <v>Recife</v>
      </c>
      <c r="I22" s="13">
        <f t="shared" ca="1" si="1"/>
        <v>8</v>
      </c>
      <c r="J22" s="15" t="str">
        <f ca="1">_xlfn.XLOOKUP(Fornecedores[[#This Row],[Centro de Custo]],'Centro de Custo'!D:D,'Centro de Custo'!E:E,"",0)</f>
        <v>Meio Ambiente</v>
      </c>
      <c r="K2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22" s="3">
        <f>Fornecedores[[#This Row],[Data Vencimento]]-Fornecedores[[#This Row],[Data Emissao]]</f>
        <v>90</v>
      </c>
    </row>
    <row r="23" spans="1:12" x14ac:dyDescent="0.3">
      <c r="A23" s="6" t="s">
        <v>164</v>
      </c>
      <c r="B23" s="6" t="s">
        <v>165</v>
      </c>
      <c r="C23" s="5">
        <v>45534</v>
      </c>
      <c r="D23" s="6" t="s">
        <v>166</v>
      </c>
      <c r="E23" s="4">
        <v>6225</v>
      </c>
      <c r="F23" s="5">
        <v>45624</v>
      </c>
      <c r="G23" s="13">
        <f t="shared" ca="1" si="0"/>
        <v>2</v>
      </c>
      <c r="H23" s="15" t="str">
        <f ca="1">_xlfn.XLOOKUP(Fornecedores[[#This Row],[Filial]],'Centro de Custo'!A:A,'Centro de Custo'!B:B,"",0)</f>
        <v>Rio de Janeiro</v>
      </c>
      <c r="I23" s="13">
        <f t="shared" ca="1" si="1"/>
        <v>3</v>
      </c>
      <c r="J23" s="15" t="str">
        <f ca="1">_xlfn.XLOOKUP(Fornecedores[[#This Row],[Centro de Custo]],'Centro de Custo'!D:D,'Centro de Custo'!E:E,"",0)</f>
        <v>Contabilidade</v>
      </c>
      <c r="K2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23" s="3">
        <f>Fornecedores[[#This Row],[Data Vencimento]]-Fornecedores[[#This Row],[Data Emissao]]</f>
        <v>90</v>
      </c>
    </row>
    <row r="24" spans="1:12" x14ac:dyDescent="0.3">
      <c r="A24" s="6" t="s">
        <v>167</v>
      </c>
      <c r="B24" s="6" t="s">
        <v>168</v>
      </c>
      <c r="C24" s="5">
        <v>45386</v>
      </c>
      <c r="D24" s="6" t="s">
        <v>169</v>
      </c>
      <c r="E24" s="4">
        <v>6115.38</v>
      </c>
      <c r="F24" s="5">
        <v>45476</v>
      </c>
      <c r="G24" s="13">
        <f t="shared" ca="1" si="0"/>
        <v>5</v>
      </c>
      <c r="H24" s="15" t="str">
        <f ca="1">_xlfn.XLOOKUP(Fornecedores[[#This Row],[Filial]],'Centro de Custo'!A:A,'Centro de Custo'!B:B,"",0)</f>
        <v xml:space="preserve">Salvador </v>
      </c>
      <c r="I24" s="13">
        <f t="shared" ca="1" si="1"/>
        <v>5</v>
      </c>
      <c r="J24" s="15" t="str">
        <f ca="1">_xlfn.XLOOKUP(Fornecedores[[#This Row],[Centro de Custo]],'Centro de Custo'!D:D,'Centro de Custo'!E:E,"",0)</f>
        <v>Engenharia</v>
      </c>
      <c r="K2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24" s="3">
        <f>Fornecedores[[#This Row],[Data Vencimento]]-Fornecedores[[#This Row],[Data Emissao]]</f>
        <v>90</v>
      </c>
    </row>
    <row r="25" spans="1:12" x14ac:dyDescent="0.3">
      <c r="A25" s="6" t="s">
        <v>170</v>
      </c>
      <c r="B25" s="6" t="s">
        <v>171</v>
      </c>
      <c r="C25" s="5">
        <v>45346</v>
      </c>
      <c r="D25" s="6" t="s">
        <v>172</v>
      </c>
      <c r="E25" s="4">
        <v>8165.12</v>
      </c>
      <c r="F25" s="5">
        <v>45376</v>
      </c>
      <c r="G25" s="13">
        <f t="shared" ca="1" si="0"/>
        <v>5</v>
      </c>
      <c r="H25" s="15" t="str">
        <f ca="1">_xlfn.XLOOKUP(Fornecedores[[#This Row],[Filial]],'Centro de Custo'!A:A,'Centro de Custo'!B:B,"",0)</f>
        <v xml:space="preserve">Salvador </v>
      </c>
      <c r="I25" s="13">
        <f t="shared" ca="1" si="1"/>
        <v>5</v>
      </c>
      <c r="J25" s="15" t="str">
        <f ca="1">_xlfn.XLOOKUP(Fornecedores[[#This Row],[Centro de Custo]],'Centro de Custo'!D:D,'Centro de Custo'!E:E,"",0)</f>
        <v>Engenharia</v>
      </c>
      <c r="K2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25" s="3">
        <f>Fornecedores[[#This Row],[Data Vencimento]]-Fornecedores[[#This Row],[Data Emissao]]</f>
        <v>30</v>
      </c>
    </row>
    <row r="26" spans="1:12" x14ac:dyDescent="0.3">
      <c r="A26" s="6" t="s">
        <v>173</v>
      </c>
      <c r="B26" s="6" t="s">
        <v>174</v>
      </c>
      <c r="C26" s="5">
        <v>45295</v>
      </c>
      <c r="D26" s="6" t="s">
        <v>130</v>
      </c>
      <c r="E26" s="4">
        <v>3321.24</v>
      </c>
      <c r="F26" s="5">
        <v>45385</v>
      </c>
      <c r="G26" s="13">
        <f t="shared" ca="1" si="0"/>
        <v>1</v>
      </c>
      <c r="H26" s="15" t="str">
        <f ca="1">_xlfn.XLOOKUP(Fornecedores[[#This Row],[Filial]],'Centro de Custo'!A:A,'Centro de Custo'!B:B,"",0)</f>
        <v>São Paulo</v>
      </c>
      <c r="I26" s="13">
        <f t="shared" ca="1" si="1"/>
        <v>3</v>
      </c>
      <c r="J26" s="15" t="str">
        <f ca="1">_xlfn.XLOOKUP(Fornecedores[[#This Row],[Centro de Custo]],'Centro de Custo'!D:D,'Centro de Custo'!E:E,"",0)</f>
        <v>Contabilidade</v>
      </c>
      <c r="K2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26" s="3">
        <f>Fornecedores[[#This Row],[Data Vencimento]]-Fornecedores[[#This Row],[Data Emissao]]</f>
        <v>90</v>
      </c>
    </row>
    <row r="27" spans="1:12" x14ac:dyDescent="0.3">
      <c r="A27" s="6" t="s">
        <v>175</v>
      </c>
      <c r="B27" s="6" t="s">
        <v>176</v>
      </c>
      <c r="C27" s="5">
        <v>45619</v>
      </c>
      <c r="D27" s="6" t="s">
        <v>154</v>
      </c>
      <c r="E27" s="4">
        <v>7129.59</v>
      </c>
      <c r="F27" s="5">
        <v>45649</v>
      </c>
      <c r="G27" s="13">
        <f t="shared" ca="1" si="0"/>
        <v>1</v>
      </c>
      <c r="H27" s="15" t="str">
        <f ca="1">_xlfn.XLOOKUP(Fornecedores[[#This Row],[Filial]],'Centro de Custo'!A:A,'Centro de Custo'!B:B,"",0)</f>
        <v>São Paulo</v>
      </c>
      <c r="I27" s="13">
        <f t="shared" ca="1" si="1"/>
        <v>8</v>
      </c>
      <c r="J27" s="15" t="str">
        <f ca="1">_xlfn.XLOOKUP(Fornecedores[[#This Row],[Centro de Custo]],'Centro de Custo'!D:D,'Centro de Custo'!E:E,"",0)</f>
        <v>Meio Ambiente</v>
      </c>
      <c r="K2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27" s="3">
        <f>Fornecedores[[#This Row],[Data Vencimento]]-Fornecedores[[#This Row],[Data Emissao]]</f>
        <v>30</v>
      </c>
    </row>
    <row r="28" spans="1:12" x14ac:dyDescent="0.3">
      <c r="A28" s="6" t="s">
        <v>177</v>
      </c>
      <c r="B28" s="6" t="s">
        <v>178</v>
      </c>
      <c r="C28" s="5">
        <v>45434</v>
      </c>
      <c r="D28" s="6" t="s">
        <v>138</v>
      </c>
      <c r="E28" s="4">
        <v>3076.97</v>
      </c>
      <c r="F28" s="5">
        <v>45494</v>
      </c>
      <c r="G28" s="13">
        <f t="shared" ca="1" si="0"/>
        <v>3</v>
      </c>
      <c r="H28" s="15" t="str">
        <f ca="1">_xlfn.XLOOKUP(Fornecedores[[#This Row],[Filial]],'Centro de Custo'!A:A,'Centro de Custo'!B:B,"",0)</f>
        <v>Brasília</v>
      </c>
      <c r="I28" s="13">
        <f t="shared" ca="1" si="1"/>
        <v>6</v>
      </c>
      <c r="J28" s="15" t="str">
        <f ca="1">_xlfn.XLOOKUP(Fornecedores[[#This Row],[Centro de Custo]],'Centro de Custo'!D:D,'Centro de Custo'!E:E,"",0)</f>
        <v>Segurança do Trabalho</v>
      </c>
      <c r="K2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28" s="3">
        <f>Fornecedores[[#This Row],[Data Vencimento]]-Fornecedores[[#This Row],[Data Emissao]]</f>
        <v>60</v>
      </c>
    </row>
    <row r="29" spans="1:12" x14ac:dyDescent="0.3">
      <c r="A29" s="6" t="s">
        <v>179</v>
      </c>
      <c r="B29" s="6" t="s">
        <v>180</v>
      </c>
      <c r="C29" s="5">
        <v>45654</v>
      </c>
      <c r="D29" s="6" t="s">
        <v>166</v>
      </c>
      <c r="E29" s="4">
        <v>4169.18</v>
      </c>
      <c r="F29" s="5">
        <v>45684</v>
      </c>
      <c r="G29" s="13">
        <f t="shared" ca="1" si="0"/>
        <v>2</v>
      </c>
      <c r="H29" s="15" t="str">
        <f ca="1">_xlfn.XLOOKUP(Fornecedores[[#This Row],[Filial]],'Centro de Custo'!A:A,'Centro de Custo'!B:B,"",0)</f>
        <v>Rio de Janeiro</v>
      </c>
      <c r="I29" s="13">
        <f t="shared" ca="1" si="1"/>
        <v>1</v>
      </c>
      <c r="J29" s="15" t="str">
        <f ca="1">_xlfn.XLOOKUP(Fornecedores[[#This Row],[Centro de Custo]],'Centro de Custo'!D:D,'Centro de Custo'!E:E,"",0)</f>
        <v>Administrativo</v>
      </c>
      <c r="K2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29" s="3">
        <f>Fornecedores[[#This Row],[Data Vencimento]]-Fornecedores[[#This Row],[Data Emissao]]</f>
        <v>30</v>
      </c>
    </row>
    <row r="30" spans="1:12" x14ac:dyDescent="0.3">
      <c r="A30" s="6" t="s">
        <v>181</v>
      </c>
      <c r="B30" s="6" t="s">
        <v>182</v>
      </c>
      <c r="C30" s="5">
        <v>45640</v>
      </c>
      <c r="D30" s="6" t="s">
        <v>117</v>
      </c>
      <c r="E30" s="4">
        <v>865.85</v>
      </c>
      <c r="F30" s="5">
        <v>45670</v>
      </c>
      <c r="G30" s="13">
        <f t="shared" ca="1" si="0"/>
        <v>1</v>
      </c>
      <c r="H30" s="15" t="str">
        <f ca="1">_xlfn.XLOOKUP(Fornecedores[[#This Row],[Filial]],'Centro de Custo'!A:A,'Centro de Custo'!B:B,"",0)</f>
        <v>São Paulo</v>
      </c>
      <c r="I30" s="13">
        <f t="shared" ca="1" si="1"/>
        <v>2</v>
      </c>
      <c r="J30" s="15" t="str">
        <f ca="1">_xlfn.XLOOKUP(Fornecedores[[#This Row],[Centro de Custo]],'Centro de Custo'!D:D,'Centro de Custo'!E:E,"",0)</f>
        <v>Recursos Humanos</v>
      </c>
      <c r="K3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30" s="3">
        <f>Fornecedores[[#This Row],[Data Vencimento]]-Fornecedores[[#This Row],[Data Emissao]]</f>
        <v>30</v>
      </c>
    </row>
    <row r="31" spans="1:12" x14ac:dyDescent="0.3">
      <c r="A31" s="6" t="s">
        <v>183</v>
      </c>
      <c r="B31" s="6" t="s">
        <v>184</v>
      </c>
      <c r="C31" s="5">
        <v>45608</v>
      </c>
      <c r="D31" s="6" t="s">
        <v>111</v>
      </c>
      <c r="E31" s="4">
        <v>2948.73</v>
      </c>
      <c r="F31" s="5">
        <v>45638</v>
      </c>
      <c r="G31" s="13">
        <f t="shared" ca="1" si="0"/>
        <v>8</v>
      </c>
      <c r="H31" s="15" t="str">
        <f ca="1">_xlfn.XLOOKUP(Fornecedores[[#This Row],[Filial]],'Centro de Custo'!A:A,'Centro de Custo'!B:B,"",0)</f>
        <v>Curitiba</v>
      </c>
      <c r="I31" s="13">
        <f t="shared" ca="1" si="1"/>
        <v>7</v>
      </c>
      <c r="J31" s="15" t="str">
        <f ca="1">_xlfn.XLOOKUP(Fornecedores[[#This Row],[Centro de Custo]],'Centro de Custo'!D:D,'Centro de Custo'!E:E,"",0)</f>
        <v>Produção</v>
      </c>
      <c r="K3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31" s="3">
        <f>Fornecedores[[#This Row],[Data Vencimento]]-Fornecedores[[#This Row],[Data Emissao]]</f>
        <v>30</v>
      </c>
    </row>
    <row r="32" spans="1:12" x14ac:dyDescent="0.3">
      <c r="A32" s="6" t="s">
        <v>185</v>
      </c>
      <c r="B32" s="6" t="s">
        <v>186</v>
      </c>
      <c r="C32" s="5">
        <v>45549</v>
      </c>
      <c r="D32" s="6" t="s">
        <v>111</v>
      </c>
      <c r="E32" s="4">
        <v>9234.9599999999991</v>
      </c>
      <c r="F32" s="5">
        <v>45609</v>
      </c>
      <c r="G32" s="13">
        <f t="shared" ca="1" si="0"/>
        <v>8</v>
      </c>
      <c r="H32" s="15" t="str">
        <f ca="1">_xlfn.XLOOKUP(Fornecedores[[#This Row],[Filial]],'Centro de Custo'!A:A,'Centro de Custo'!B:B,"",0)</f>
        <v>Curitiba</v>
      </c>
      <c r="I32" s="13">
        <f t="shared" ca="1" si="1"/>
        <v>6</v>
      </c>
      <c r="J32" s="15" t="str">
        <f ca="1">_xlfn.XLOOKUP(Fornecedores[[#This Row],[Centro de Custo]],'Centro de Custo'!D:D,'Centro de Custo'!E:E,"",0)</f>
        <v>Segurança do Trabalho</v>
      </c>
      <c r="K3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32" s="3">
        <f>Fornecedores[[#This Row],[Data Vencimento]]-Fornecedores[[#This Row],[Data Emissao]]</f>
        <v>60</v>
      </c>
    </row>
    <row r="33" spans="1:12" x14ac:dyDescent="0.3">
      <c r="A33" s="6" t="s">
        <v>187</v>
      </c>
      <c r="B33" s="6" t="s">
        <v>188</v>
      </c>
      <c r="C33" s="5">
        <v>45415</v>
      </c>
      <c r="D33" s="6" t="s">
        <v>166</v>
      </c>
      <c r="E33" s="4">
        <v>2514.27</v>
      </c>
      <c r="F33" s="5">
        <v>45475</v>
      </c>
      <c r="G33" s="13">
        <f t="shared" ca="1" si="0"/>
        <v>8</v>
      </c>
      <c r="H33" s="15" t="str">
        <f ca="1">_xlfn.XLOOKUP(Fornecedores[[#This Row],[Filial]],'Centro de Custo'!A:A,'Centro de Custo'!B:B,"",0)</f>
        <v>Curitiba</v>
      </c>
      <c r="I33" s="13">
        <f t="shared" ca="1" si="1"/>
        <v>8</v>
      </c>
      <c r="J33" s="15" t="str">
        <f ca="1">_xlfn.XLOOKUP(Fornecedores[[#This Row],[Centro de Custo]],'Centro de Custo'!D:D,'Centro de Custo'!E:E,"",0)</f>
        <v>Meio Ambiente</v>
      </c>
      <c r="K3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33" s="3">
        <f>Fornecedores[[#This Row],[Data Vencimento]]-Fornecedores[[#This Row],[Data Emissao]]</f>
        <v>60</v>
      </c>
    </row>
    <row r="34" spans="1:12" x14ac:dyDescent="0.3">
      <c r="A34" s="6" t="s">
        <v>189</v>
      </c>
      <c r="B34" s="6" t="s">
        <v>190</v>
      </c>
      <c r="C34" s="5">
        <v>45438</v>
      </c>
      <c r="D34" s="6" t="s">
        <v>130</v>
      </c>
      <c r="E34" s="4">
        <v>1460.39</v>
      </c>
      <c r="F34" s="5">
        <v>45528</v>
      </c>
      <c r="G34" s="13">
        <f t="shared" ref="G34:G65" ca="1" si="2">RANDBETWEEN(1,10)</f>
        <v>2</v>
      </c>
      <c r="H34" s="15" t="str">
        <f ca="1">_xlfn.XLOOKUP(Fornecedores[[#This Row],[Filial]],'Centro de Custo'!A:A,'Centro de Custo'!B:B,"",0)</f>
        <v>Rio de Janeiro</v>
      </c>
      <c r="I34" s="13">
        <f t="shared" ref="I34:I65" ca="1" si="3">RANDBETWEEN(1,10)</f>
        <v>5</v>
      </c>
      <c r="J34" s="15" t="str">
        <f ca="1">_xlfn.XLOOKUP(Fornecedores[[#This Row],[Centro de Custo]],'Centro de Custo'!D:D,'Centro de Custo'!E:E,"",0)</f>
        <v>Engenharia</v>
      </c>
      <c r="K3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34" s="3">
        <f>Fornecedores[[#This Row],[Data Vencimento]]-Fornecedores[[#This Row],[Data Emissao]]</f>
        <v>90</v>
      </c>
    </row>
    <row r="35" spans="1:12" x14ac:dyDescent="0.3">
      <c r="A35" s="6" t="s">
        <v>191</v>
      </c>
      <c r="B35" s="6" t="s">
        <v>192</v>
      </c>
      <c r="C35" s="5">
        <v>45311</v>
      </c>
      <c r="D35" s="6" t="s">
        <v>135</v>
      </c>
      <c r="E35" s="4">
        <v>9964.36</v>
      </c>
      <c r="F35" s="5">
        <v>45341</v>
      </c>
      <c r="G35" s="13">
        <f t="shared" ca="1" si="2"/>
        <v>10</v>
      </c>
      <c r="H35" s="15" t="str">
        <f ca="1">_xlfn.XLOOKUP(Fornecedores[[#This Row],[Filial]],'Centro de Custo'!A:A,'Centro de Custo'!B:B,"",0)</f>
        <v>Goiânia</v>
      </c>
      <c r="I35" s="13">
        <f t="shared" ca="1" si="3"/>
        <v>3</v>
      </c>
      <c r="J35" s="15" t="str">
        <f ca="1">_xlfn.XLOOKUP(Fornecedores[[#This Row],[Centro de Custo]],'Centro de Custo'!D:D,'Centro de Custo'!E:E,"",0)</f>
        <v>Contabilidade</v>
      </c>
      <c r="K3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35" s="3">
        <f>Fornecedores[[#This Row],[Data Vencimento]]-Fornecedores[[#This Row],[Data Emissao]]</f>
        <v>30</v>
      </c>
    </row>
    <row r="36" spans="1:12" x14ac:dyDescent="0.3">
      <c r="A36" s="6" t="s">
        <v>193</v>
      </c>
      <c r="B36" s="6" t="s">
        <v>194</v>
      </c>
      <c r="C36" s="5">
        <v>45372</v>
      </c>
      <c r="D36" s="6" t="s">
        <v>123</v>
      </c>
      <c r="E36" s="4">
        <v>3101.64</v>
      </c>
      <c r="F36" s="5">
        <v>45462</v>
      </c>
      <c r="G36" s="13">
        <f t="shared" ca="1" si="2"/>
        <v>4</v>
      </c>
      <c r="H36" s="15" t="str">
        <f ca="1">_xlfn.XLOOKUP(Fornecedores[[#This Row],[Filial]],'Centro de Custo'!A:A,'Centro de Custo'!B:B,"",0)</f>
        <v>Fortaleza</v>
      </c>
      <c r="I36" s="13">
        <f t="shared" ca="1" si="3"/>
        <v>6</v>
      </c>
      <c r="J36" s="15" t="str">
        <f ca="1">_xlfn.XLOOKUP(Fornecedores[[#This Row],[Centro de Custo]],'Centro de Custo'!D:D,'Centro de Custo'!E:E,"",0)</f>
        <v>Segurança do Trabalho</v>
      </c>
      <c r="K3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36" s="3">
        <f>Fornecedores[[#This Row],[Data Vencimento]]-Fornecedores[[#This Row],[Data Emissao]]</f>
        <v>90</v>
      </c>
    </row>
    <row r="37" spans="1:12" x14ac:dyDescent="0.3">
      <c r="A37" s="6" t="s">
        <v>195</v>
      </c>
      <c r="B37" s="6" t="s">
        <v>196</v>
      </c>
      <c r="C37" s="5">
        <v>45397</v>
      </c>
      <c r="D37" s="6" t="s">
        <v>111</v>
      </c>
      <c r="E37" s="4">
        <v>2265.39</v>
      </c>
      <c r="F37" s="5">
        <v>45427</v>
      </c>
      <c r="G37" s="13">
        <f t="shared" ca="1" si="2"/>
        <v>4</v>
      </c>
      <c r="H37" s="15" t="str">
        <f ca="1">_xlfn.XLOOKUP(Fornecedores[[#This Row],[Filial]],'Centro de Custo'!A:A,'Centro de Custo'!B:B,"",0)</f>
        <v>Fortaleza</v>
      </c>
      <c r="I37" s="13">
        <f t="shared" ca="1" si="3"/>
        <v>2</v>
      </c>
      <c r="J37" s="15" t="str">
        <f ca="1">_xlfn.XLOOKUP(Fornecedores[[#This Row],[Centro de Custo]],'Centro de Custo'!D:D,'Centro de Custo'!E:E,"",0)</f>
        <v>Recursos Humanos</v>
      </c>
      <c r="K3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37" s="3">
        <f>Fornecedores[[#This Row],[Data Vencimento]]-Fornecedores[[#This Row],[Data Emissao]]</f>
        <v>30</v>
      </c>
    </row>
    <row r="38" spans="1:12" x14ac:dyDescent="0.3">
      <c r="A38" s="6" t="s">
        <v>197</v>
      </c>
      <c r="B38" s="6" t="s">
        <v>198</v>
      </c>
      <c r="C38" s="5">
        <v>45312</v>
      </c>
      <c r="D38" s="6" t="s">
        <v>199</v>
      </c>
      <c r="E38" s="4">
        <v>1570.01</v>
      </c>
      <c r="F38" s="5">
        <v>45372</v>
      </c>
      <c r="G38" s="13">
        <f t="shared" ca="1" si="2"/>
        <v>7</v>
      </c>
      <c r="H38" s="15" t="str">
        <f ca="1">_xlfn.XLOOKUP(Fornecedores[[#This Row],[Filial]],'Centro de Custo'!A:A,'Centro de Custo'!B:B,"",0)</f>
        <v>Manaus</v>
      </c>
      <c r="I38" s="13">
        <f t="shared" ca="1" si="3"/>
        <v>8</v>
      </c>
      <c r="J38" s="15" t="str">
        <f ca="1">_xlfn.XLOOKUP(Fornecedores[[#This Row],[Centro de Custo]],'Centro de Custo'!D:D,'Centro de Custo'!E:E,"",0)</f>
        <v>Meio Ambiente</v>
      </c>
      <c r="K3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38" s="3">
        <f>Fornecedores[[#This Row],[Data Vencimento]]-Fornecedores[[#This Row],[Data Emissao]]</f>
        <v>60</v>
      </c>
    </row>
    <row r="39" spans="1:12" x14ac:dyDescent="0.3">
      <c r="A39" s="6" t="s">
        <v>200</v>
      </c>
      <c r="B39" s="6" t="s">
        <v>201</v>
      </c>
      <c r="C39" s="5">
        <v>45616</v>
      </c>
      <c r="D39" s="6" t="s">
        <v>202</v>
      </c>
      <c r="E39" s="4">
        <v>3458.68</v>
      </c>
      <c r="F39" s="5">
        <v>45646</v>
      </c>
      <c r="G39" s="13">
        <f t="shared" ca="1" si="2"/>
        <v>4</v>
      </c>
      <c r="H39" s="15" t="str">
        <f ca="1">_xlfn.XLOOKUP(Fornecedores[[#This Row],[Filial]],'Centro de Custo'!A:A,'Centro de Custo'!B:B,"",0)</f>
        <v>Fortaleza</v>
      </c>
      <c r="I39" s="13">
        <f t="shared" ca="1" si="3"/>
        <v>2</v>
      </c>
      <c r="J39" s="15" t="str">
        <f ca="1">_xlfn.XLOOKUP(Fornecedores[[#This Row],[Centro de Custo]],'Centro de Custo'!D:D,'Centro de Custo'!E:E,"",0)</f>
        <v>Recursos Humanos</v>
      </c>
      <c r="K3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39" s="3">
        <f>Fornecedores[[#This Row],[Data Vencimento]]-Fornecedores[[#This Row],[Data Emissao]]</f>
        <v>30</v>
      </c>
    </row>
    <row r="40" spans="1:12" x14ac:dyDescent="0.3">
      <c r="A40" s="6" t="s">
        <v>203</v>
      </c>
      <c r="B40" s="6" t="s">
        <v>204</v>
      </c>
      <c r="C40" s="5">
        <v>45413</v>
      </c>
      <c r="D40" s="6" t="s">
        <v>149</v>
      </c>
      <c r="E40" s="4">
        <v>1106.95</v>
      </c>
      <c r="F40" s="5">
        <v>45503</v>
      </c>
      <c r="G40" s="13">
        <f t="shared" ca="1" si="2"/>
        <v>6</v>
      </c>
      <c r="H40" s="15" t="str">
        <f ca="1">_xlfn.XLOOKUP(Fornecedores[[#This Row],[Filial]],'Centro de Custo'!A:A,'Centro de Custo'!B:B,"",0)</f>
        <v>Belo Horizonte</v>
      </c>
      <c r="I40" s="13">
        <f t="shared" ca="1" si="3"/>
        <v>3</v>
      </c>
      <c r="J40" s="15" t="str">
        <f ca="1">_xlfn.XLOOKUP(Fornecedores[[#This Row],[Centro de Custo]],'Centro de Custo'!D:D,'Centro de Custo'!E:E,"",0)</f>
        <v>Contabilidade</v>
      </c>
      <c r="K4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40" s="3">
        <f>Fornecedores[[#This Row],[Data Vencimento]]-Fornecedores[[#This Row],[Data Emissao]]</f>
        <v>90</v>
      </c>
    </row>
    <row r="41" spans="1:12" x14ac:dyDescent="0.3">
      <c r="A41" s="6" t="s">
        <v>205</v>
      </c>
      <c r="B41" s="6" t="s">
        <v>206</v>
      </c>
      <c r="C41" s="5">
        <v>45408</v>
      </c>
      <c r="D41" s="6" t="s">
        <v>207</v>
      </c>
      <c r="E41" s="4">
        <v>6442.08</v>
      </c>
      <c r="F41" s="5">
        <v>45437</v>
      </c>
      <c r="G41" s="13">
        <f t="shared" ca="1" si="2"/>
        <v>5</v>
      </c>
      <c r="H41" s="15" t="str">
        <f ca="1">_xlfn.XLOOKUP(Fornecedores[[#This Row],[Filial]],'Centro de Custo'!A:A,'Centro de Custo'!B:B,"",0)</f>
        <v xml:space="preserve">Salvador </v>
      </c>
      <c r="I41" s="13">
        <f t="shared" ca="1" si="3"/>
        <v>10</v>
      </c>
      <c r="J41" s="15" t="str">
        <f ca="1">_xlfn.XLOOKUP(Fornecedores[[#This Row],[Centro de Custo]],'Centro de Custo'!D:D,'Centro de Custo'!E:E,"",0)</f>
        <v>Faturamento</v>
      </c>
      <c r="K4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41" s="3">
        <f>Fornecedores[[#This Row],[Data Vencimento]]-Fornecedores[[#This Row],[Data Emissao]]</f>
        <v>29</v>
      </c>
    </row>
    <row r="42" spans="1:12" x14ac:dyDescent="0.3">
      <c r="A42" s="6" t="s">
        <v>208</v>
      </c>
      <c r="B42" s="6" t="s">
        <v>209</v>
      </c>
      <c r="C42" s="5">
        <v>45542</v>
      </c>
      <c r="D42" s="6" t="s">
        <v>161</v>
      </c>
      <c r="E42" s="4">
        <v>1836.06</v>
      </c>
      <c r="F42" s="5">
        <v>45571</v>
      </c>
      <c r="G42" s="13">
        <f t="shared" ca="1" si="2"/>
        <v>3</v>
      </c>
      <c r="H42" s="15" t="str">
        <f ca="1">_xlfn.XLOOKUP(Fornecedores[[#This Row],[Filial]],'Centro de Custo'!A:A,'Centro de Custo'!B:B,"",0)</f>
        <v>Brasília</v>
      </c>
      <c r="I42" s="13">
        <f t="shared" ca="1" si="3"/>
        <v>6</v>
      </c>
      <c r="J42" s="15" t="str">
        <f ca="1">_xlfn.XLOOKUP(Fornecedores[[#This Row],[Centro de Custo]],'Centro de Custo'!D:D,'Centro de Custo'!E:E,"",0)</f>
        <v>Segurança do Trabalho</v>
      </c>
      <c r="K4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42" s="3">
        <f>Fornecedores[[#This Row],[Data Vencimento]]-Fornecedores[[#This Row],[Data Emissao]]</f>
        <v>29</v>
      </c>
    </row>
    <row r="43" spans="1:12" x14ac:dyDescent="0.3">
      <c r="A43" s="6" t="s">
        <v>210</v>
      </c>
      <c r="B43" s="6" t="s">
        <v>211</v>
      </c>
      <c r="C43" s="5">
        <v>45365</v>
      </c>
      <c r="D43" s="6" t="s">
        <v>202</v>
      </c>
      <c r="E43" s="4">
        <v>3944.19</v>
      </c>
      <c r="F43" s="5">
        <v>45395</v>
      </c>
      <c r="G43" s="13">
        <f t="shared" ca="1" si="2"/>
        <v>6</v>
      </c>
      <c r="H43" s="15" t="str">
        <f ca="1">_xlfn.XLOOKUP(Fornecedores[[#This Row],[Filial]],'Centro de Custo'!A:A,'Centro de Custo'!B:B,"",0)</f>
        <v>Belo Horizonte</v>
      </c>
      <c r="I43" s="13">
        <f t="shared" ca="1" si="3"/>
        <v>10</v>
      </c>
      <c r="J43" s="15" t="str">
        <f ca="1">_xlfn.XLOOKUP(Fornecedores[[#This Row],[Centro de Custo]],'Centro de Custo'!D:D,'Centro de Custo'!E:E,"",0)</f>
        <v>Faturamento</v>
      </c>
      <c r="K4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43" s="3">
        <f>Fornecedores[[#This Row],[Data Vencimento]]-Fornecedores[[#This Row],[Data Emissao]]</f>
        <v>30</v>
      </c>
    </row>
    <row r="44" spans="1:12" x14ac:dyDescent="0.3">
      <c r="A44" s="6" t="s">
        <v>212</v>
      </c>
      <c r="B44" s="6" t="s">
        <v>213</v>
      </c>
      <c r="C44" s="5">
        <v>45547</v>
      </c>
      <c r="D44" s="6" t="s">
        <v>214</v>
      </c>
      <c r="E44" s="4">
        <v>1471.75</v>
      </c>
      <c r="F44" s="5">
        <v>45637</v>
      </c>
      <c r="G44" s="13">
        <f t="shared" ca="1" si="2"/>
        <v>7</v>
      </c>
      <c r="H44" s="15" t="str">
        <f ca="1">_xlfn.XLOOKUP(Fornecedores[[#This Row],[Filial]],'Centro de Custo'!A:A,'Centro de Custo'!B:B,"",0)</f>
        <v>Manaus</v>
      </c>
      <c r="I44" s="13">
        <f t="shared" ca="1" si="3"/>
        <v>3</v>
      </c>
      <c r="J44" s="15" t="str">
        <f ca="1">_xlfn.XLOOKUP(Fornecedores[[#This Row],[Centro de Custo]],'Centro de Custo'!D:D,'Centro de Custo'!E:E,"",0)</f>
        <v>Contabilidade</v>
      </c>
      <c r="K4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44" s="3">
        <f>Fornecedores[[#This Row],[Data Vencimento]]-Fornecedores[[#This Row],[Data Emissao]]</f>
        <v>90</v>
      </c>
    </row>
    <row r="45" spans="1:12" x14ac:dyDescent="0.3">
      <c r="A45" s="6" t="s">
        <v>215</v>
      </c>
      <c r="B45" s="6" t="s">
        <v>216</v>
      </c>
      <c r="C45" s="5">
        <v>45650</v>
      </c>
      <c r="D45" s="6" t="s">
        <v>154</v>
      </c>
      <c r="E45" s="4">
        <v>5017.32</v>
      </c>
      <c r="F45" s="5">
        <v>45738</v>
      </c>
      <c r="G45" s="13">
        <f t="shared" ca="1" si="2"/>
        <v>3</v>
      </c>
      <c r="H45" s="15" t="str">
        <f ca="1">_xlfn.XLOOKUP(Fornecedores[[#This Row],[Filial]],'Centro de Custo'!A:A,'Centro de Custo'!B:B,"",0)</f>
        <v>Brasília</v>
      </c>
      <c r="I45" s="13">
        <f t="shared" ca="1" si="3"/>
        <v>9</v>
      </c>
      <c r="J45" s="15" t="str">
        <f ca="1">_xlfn.XLOOKUP(Fornecedores[[#This Row],[Centro de Custo]],'Centro de Custo'!D:D,'Centro de Custo'!E:E,"",0)</f>
        <v>Financeiro</v>
      </c>
      <c r="K4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45" s="3">
        <f>Fornecedores[[#This Row],[Data Vencimento]]-Fornecedores[[#This Row],[Data Emissao]]</f>
        <v>88</v>
      </c>
    </row>
    <row r="46" spans="1:12" x14ac:dyDescent="0.3">
      <c r="A46" s="6" t="s">
        <v>217</v>
      </c>
      <c r="B46" s="6" t="s">
        <v>218</v>
      </c>
      <c r="C46" s="5">
        <v>45326</v>
      </c>
      <c r="D46" s="6" t="s">
        <v>169</v>
      </c>
      <c r="E46" s="4">
        <v>740.91</v>
      </c>
      <c r="F46" s="5">
        <v>45416</v>
      </c>
      <c r="G46" s="13">
        <f t="shared" ca="1" si="2"/>
        <v>7</v>
      </c>
      <c r="H46" s="15" t="str">
        <f ca="1">_xlfn.XLOOKUP(Fornecedores[[#This Row],[Filial]],'Centro de Custo'!A:A,'Centro de Custo'!B:B,"",0)</f>
        <v>Manaus</v>
      </c>
      <c r="I46" s="13">
        <f t="shared" ca="1" si="3"/>
        <v>7</v>
      </c>
      <c r="J46" s="15" t="str">
        <f ca="1">_xlfn.XLOOKUP(Fornecedores[[#This Row],[Centro de Custo]],'Centro de Custo'!D:D,'Centro de Custo'!E:E,"",0)</f>
        <v>Produção</v>
      </c>
      <c r="K4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46" s="3">
        <f>Fornecedores[[#This Row],[Data Vencimento]]-Fornecedores[[#This Row],[Data Emissao]]</f>
        <v>90</v>
      </c>
    </row>
    <row r="47" spans="1:12" x14ac:dyDescent="0.3">
      <c r="A47" s="6" t="s">
        <v>219</v>
      </c>
      <c r="B47" s="6" t="s">
        <v>220</v>
      </c>
      <c r="C47" s="5">
        <v>45401</v>
      </c>
      <c r="D47" s="6" t="s">
        <v>149</v>
      </c>
      <c r="E47" s="4">
        <v>3520.69</v>
      </c>
      <c r="F47" s="5">
        <v>45430</v>
      </c>
      <c r="G47" s="13">
        <f t="shared" ca="1" si="2"/>
        <v>1</v>
      </c>
      <c r="H47" s="15" t="str">
        <f ca="1">_xlfn.XLOOKUP(Fornecedores[[#This Row],[Filial]],'Centro de Custo'!A:A,'Centro de Custo'!B:B,"",0)</f>
        <v>São Paulo</v>
      </c>
      <c r="I47" s="13">
        <f t="shared" ca="1" si="3"/>
        <v>4</v>
      </c>
      <c r="J47" s="15" t="str">
        <f ca="1">_xlfn.XLOOKUP(Fornecedores[[#This Row],[Centro de Custo]],'Centro de Custo'!D:D,'Centro de Custo'!E:E,"",0)</f>
        <v>Qualidade</v>
      </c>
      <c r="K4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47" s="3">
        <f>Fornecedores[[#This Row],[Data Vencimento]]-Fornecedores[[#This Row],[Data Emissao]]</f>
        <v>29</v>
      </c>
    </row>
    <row r="48" spans="1:12" x14ac:dyDescent="0.3">
      <c r="A48" s="6" t="s">
        <v>221</v>
      </c>
      <c r="B48" s="6" t="s">
        <v>222</v>
      </c>
      <c r="C48" s="5">
        <v>45314</v>
      </c>
      <c r="D48" s="6" t="s">
        <v>141</v>
      </c>
      <c r="E48" s="4">
        <v>842.88</v>
      </c>
      <c r="F48" s="5">
        <v>45405</v>
      </c>
      <c r="G48" s="13">
        <f t="shared" ca="1" si="2"/>
        <v>10</v>
      </c>
      <c r="H48" s="15" t="str">
        <f ca="1">_xlfn.XLOOKUP(Fornecedores[[#This Row],[Filial]],'Centro de Custo'!A:A,'Centro de Custo'!B:B,"",0)</f>
        <v>Goiânia</v>
      </c>
      <c r="I48" s="13">
        <f t="shared" ca="1" si="3"/>
        <v>1</v>
      </c>
      <c r="J48" s="15" t="str">
        <f ca="1">_xlfn.XLOOKUP(Fornecedores[[#This Row],[Centro de Custo]],'Centro de Custo'!D:D,'Centro de Custo'!E:E,"",0)</f>
        <v>Administrativo</v>
      </c>
      <c r="K4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48" s="3">
        <f>Fornecedores[[#This Row],[Data Vencimento]]-Fornecedores[[#This Row],[Data Emissao]]</f>
        <v>91</v>
      </c>
    </row>
    <row r="49" spans="1:12" x14ac:dyDescent="0.3">
      <c r="A49" s="6" t="s">
        <v>223</v>
      </c>
      <c r="B49" s="6" t="s">
        <v>224</v>
      </c>
      <c r="C49" s="5">
        <v>45609</v>
      </c>
      <c r="D49" s="6" t="s">
        <v>161</v>
      </c>
      <c r="E49" s="4">
        <v>4456.8</v>
      </c>
      <c r="F49" s="5">
        <v>45638</v>
      </c>
      <c r="G49" s="13">
        <f t="shared" ca="1" si="2"/>
        <v>2</v>
      </c>
      <c r="H49" s="15" t="str">
        <f ca="1">_xlfn.XLOOKUP(Fornecedores[[#This Row],[Filial]],'Centro de Custo'!A:A,'Centro de Custo'!B:B,"",0)</f>
        <v>Rio de Janeiro</v>
      </c>
      <c r="I49" s="13">
        <f t="shared" ca="1" si="3"/>
        <v>1</v>
      </c>
      <c r="J49" s="15" t="str">
        <f ca="1">_xlfn.XLOOKUP(Fornecedores[[#This Row],[Centro de Custo]],'Centro de Custo'!D:D,'Centro de Custo'!E:E,"",0)</f>
        <v>Administrativo</v>
      </c>
      <c r="K4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49" s="3">
        <f>Fornecedores[[#This Row],[Data Vencimento]]-Fornecedores[[#This Row],[Data Emissao]]</f>
        <v>29</v>
      </c>
    </row>
    <row r="50" spans="1:12" x14ac:dyDescent="0.3">
      <c r="A50" s="6" t="s">
        <v>225</v>
      </c>
      <c r="B50" s="6" t="s">
        <v>226</v>
      </c>
      <c r="C50" s="5">
        <v>45343</v>
      </c>
      <c r="D50" s="6" t="s">
        <v>154</v>
      </c>
      <c r="E50" s="4">
        <v>7585.01</v>
      </c>
      <c r="F50" s="5">
        <v>45372</v>
      </c>
      <c r="G50" s="13">
        <f t="shared" ca="1" si="2"/>
        <v>6</v>
      </c>
      <c r="H50" s="15" t="str">
        <f ca="1">_xlfn.XLOOKUP(Fornecedores[[#This Row],[Filial]],'Centro de Custo'!A:A,'Centro de Custo'!B:B,"",0)</f>
        <v>Belo Horizonte</v>
      </c>
      <c r="I50" s="13">
        <f t="shared" ca="1" si="3"/>
        <v>7</v>
      </c>
      <c r="J50" s="15" t="str">
        <f ca="1">_xlfn.XLOOKUP(Fornecedores[[#This Row],[Centro de Custo]],'Centro de Custo'!D:D,'Centro de Custo'!E:E,"",0)</f>
        <v>Produção</v>
      </c>
      <c r="K5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50" s="3">
        <f>Fornecedores[[#This Row],[Data Vencimento]]-Fornecedores[[#This Row],[Data Emissao]]</f>
        <v>29</v>
      </c>
    </row>
    <row r="51" spans="1:12" x14ac:dyDescent="0.3">
      <c r="A51" s="6" t="s">
        <v>227</v>
      </c>
      <c r="B51" s="6" t="s">
        <v>228</v>
      </c>
      <c r="C51" s="5">
        <v>45412</v>
      </c>
      <c r="D51" s="6" t="s">
        <v>169</v>
      </c>
      <c r="E51" s="4">
        <v>3016.21</v>
      </c>
      <c r="F51" s="5">
        <v>45502</v>
      </c>
      <c r="G51" s="13">
        <f t="shared" ca="1" si="2"/>
        <v>10</v>
      </c>
      <c r="H51" s="15" t="str">
        <f ca="1">_xlfn.XLOOKUP(Fornecedores[[#This Row],[Filial]],'Centro de Custo'!A:A,'Centro de Custo'!B:B,"",0)</f>
        <v>Goiânia</v>
      </c>
      <c r="I51" s="13">
        <f t="shared" ca="1" si="3"/>
        <v>7</v>
      </c>
      <c r="J51" s="15" t="str">
        <f ca="1">_xlfn.XLOOKUP(Fornecedores[[#This Row],[Centro de Custo]],'Centro de Custo'!D:D,'Centro de Custo'!E:E,"",0)</f>
        <v>Produção</v>
      </c>
      <c r="K5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51" s="3">
        <f>Fornecedores[[#This Row],[Data Vencimento]]-Fornecedores[[#This Row],[Data Emissao]]</f>
        <v>90</v>
      </c>
    </row>
    <row r="52" spans="1:12" x14ac:dyDescent="0.3">
      <c r="A52" s="6" t="s">
        <v>230</v>
      </c>
      <c r="B52" s="6" t="s">
        <v>231</v>
      </c>
      <c r="C52" s="5">
        <v>45639</v>
      </c>
      <c r="D52" s="6" t="s">
        <v>117</v>
      </c>
      <c r="E52" s="4">
        <v>7125.43</v>
      </c>
      <c r="F52" s="5">
        <v>45727</v>
      </c>
      <c r="G52" s="13">
        <f t="shared" ca="1" si="2"/>
        <v>2</v>
      </c>
      <c r="H52" s="15" t="str">
        <f ca="1">_xlfn.XLOOKUP(Fornecedores[[#This Row],[Filial]],'Centro de Custo'!A:A,'Centro de Custo'!B:B,"",0)</f>
        <v>Rio de Janeiro</v>
      </c>
      <c r="I52" s="13">
        <f t="shared" ca="1" si="3"/>
        <v>5</v>
      </c>
      <c r="J52" s="15" t="str">
        <f ca="1">_xlfn.XLOOKUP(Fornecedores[[#This Row],[Centro de Custo]],'Centro de Custo'!D:D,'Centro de Custo'!E:E,"",0)</f>
        <v>Engenharia</v>
      </c>
      <c r="K5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52" s="3">
        <f>Fornecedores[[#This Row],[Data Vencimento]]-Fornecedores[[#This Row],[Data Emissao]]</f>
        <v>88</v>
      </c>
    </row>
    <row r="53" spans="1:12" x14ac:dyDescent="0.3">
      <c r="A53" s="6" t="s">
        <v>232</v>
      </c>
      <c r="B53" s="6" t="s">
        <v>233</v>
      </c>
      <c r="C53" s="5">
        <v>45653</v>
      </c>
      <c r="D53" s="6" t="s">
        <v>169</v>
      </c>
      <c r="E53" s="4">
        <v>2433.61</v>
      </c>
      <c r="F53" s="5">
        <v>45741</v>
      </c>
      <c r="G53" s="13">
        <f t="shared" ca="1" si="2"/>
        <v>8</v>
      </c>
      <c r="H53" s="15" t="str">
        <f ca="1">_xlfn.XLOOKUP(Fornecedores[[#This Row],[Filial]],'Centro de Custo'!A:A,'Centro de Custo'!B:B,"",0)</f>
        <v>Curitiba</v>
      </c>
      <c r="I53" s="13">
        <f t="shared" ca="1" si="3"/>
        <v>2</v>
      </c>
      <c r="J53" s="15" t="str">
        <f ca="1">_xlfn.XLOOKUP(Fornecedores[[#This Row],[Centro de Custo]],'Centro de Custo'!D:D,'Centro de Custo'!E:E,"",0)</f>
        <v>Recursos Humanos</v>
      </c>
      <c r="K5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53" s="3">
        <f>Fornecedores[[#This Row],[Data Vencimento]]-Fornecedores[[#This Row],[Data Emissao]]</f>
        <v>88</v>
      </c>
    </row>
    <row r="54" spans="1:12" x14ac:dyDescent="0.3">
      <c r="A54" s="6" t="s">
        <v>234</v>
      </c>
      <c r="B54" s="6" t="s">
        <v>235</v>
      </c>
      <c r="C54" s="5">
        <v>45350</v>
      </c>
      <c r="D54" s="6" t="s">
        <v>138</v>
      </c>
      <c r="E54" s="4">
        <v>339.83</v>
      </c>
      <c r="F54" s="5">
        <v>45440</v>
      </c>
      <c r="G54" s="13">
        <f t="shared" ca="1" si="2"/>
        <v>2</v>
      </c>
      <c r="H54" s="15" t="str">
        <f ca="1">_xlfn.XLOOKUP(Fornecedores[[#This Row],[Filial]],'Centro de Custo'!A:A,'Centro de Custo'!B:B,"",0)</f>
        <v>Rio de Janeiro</v>
      </c>
      <c r="I54" s="13">
        <f t="shared" ca="1" si="3"/>
        <v>3</v>
      </c>
      <c r="J54" s="15" t="str">
        <f ca="1">_xlfn.XLOOKUP(Fornecedores[[#This Row],[Centro de Custo]],'Centro de Custo'!D:D,'Centro de Custo'!E:E,"",0)</f>
        <v>Contabilidade</v>
      </c>
      <c r="K5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54" s="3">
        <f>Fornecedores[[#This Row],[Data Vencimento]]-Fornecedores[[#This Row],[Data Emissao]]</f>
        <v>90</v>
      </c>
    </row>
    <row r="55" spans="1:12" x14ac:dyDescent="0.3">
      <c r="A55" s="6" t="s">
        <v>236</v>
      </c>
      <c r="B55" s="6" t="s">
        <v>237</v>
      </c>
      <c r="C55" s="5">
        <v>45590</v>
      </c>
      <c r="D55" s="6" t="s">
        <v>172</v>
      </c>
      <c r="E55" s="4">
        <v>2355.63</v>
      </c>
      <c r="F55" s="5">
        <v>45620</v>
      </c>
      <c r="G55" s="13">
        <f t="shared" ca="1" si="2"/>
        <v>3</v>
      </c>
      <c r="H55" s="15" t="str">
        <f ca="1">_xlfn.XLOOKUP(Fornecedores[[#This Row],[Filial]],'Centro de Custo'!A:A,'Centro de Custo'!B:B,"",0)</f>
        <v>Brasília</v>
      </c>
      <c r="I55" s="13">
        <f t="shared" ca="1" si="3"/>
        <v>7</v>
      </c>
      <c r="J55" s="15" t="str">
        <f ca="1">_xlfn.XLOOKUP(Fornecedores[[#This Row],[Centro de Custo]],'Centro de Custo'!D:D,'Centro de Custo'!E:E,"",0)</f>
        <v>Produção</v>
      </c>
      <c r="K5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55" s="3">
        <f>Fornecedores[[#This Row],[Data Vencimento]]-Fornecedores[[#This Row],[Data Emissao]]</f>
        <v>30</v>
      </c>
    </row>
    <row r="56" spans="1:12" x14ac:dyDescent="0.3">
      <c r="A56" s="6" t="s">
        <v>238</v>
      </c>
      <c r="B56" s="6" t="s">
        <v>239</v>
      </c>
      <c r="C56" s="5">
        <v>45628</v>
      </c>
      <c r="D56" s="6" t="s">
        <v>169</v>
      </c>
      <c r="E56" s="4">
        <v>6007.12</v>
      </c>
      <c r="F56" s="5">
        <v>45658</v>
      </c>
      <c r="G56" s="13">
        <f t="shared" ca="1" si="2"/>
        <v>8</v>
      </c>
      <c r="H56" s="15" t="str">
        <f ca="1">_xlfn.XLOOKUP(Fornecedores[[#This Row],[Filial]],'Centro de Custo'!A:A,'Centro de Custo'!B:B,"",0)</f>
        <v>Curitiba</v>
      </c>
      <c r="I56" s="13">
        <f t="shared" ca="1" si="3"/>
        <v>9</v>
      </c>
      <c r="J56" s="15" t="str">
        <f ca="1">_xlfn.XLOOKUP(Fornecedores[[#This Row],[Centro de Custo]],'Centro de Custo'!D:D,'Centro de Custo'!E:E,"",0)</f>
        <v>Financeiro</v>
      </c>
      <c r="K5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56" s="3">
        <f>Fornecedores[[#This Row],[Data Vencimento]]-Fornecedores[[#This Row],[Data Emissao]]</f>
        <v>30</v>
      </c>
    </row>
    <row r="57" spans="1:12" x14ac:dyDescent="0.3">
      <c r="A57" s="6" t="s">
        <v>240</v>
      </c>
      <c r="B57" s="6" t="s">
        <v>241</v>
      </c>
      <c r="C57" s="5">
        <v>45432</v>
      </c>
      <c r="D57" s="6" t="s">
        <v>130</v>
      </c>
      <c r="E57" s="4">
        <v>7383.73</v>
      </c>
      <c r="F57" s="5">
        <v>45492</v>
      </c>
      <c r="G57" s="13">
        <f t="shared" ca="1" si="2"/>
        <v>9</v>
      </c>
      <c r="H57" s="15" t="str">
        <f ca="1">_xlfn.XLOOKUP(Fornecedores[[#This Row],[Filial]],'Centro de Custo'!A:A,'Centro de Custo'!B:B,"",0)</f>
        <v>Recife</v>
      </c>
      <c r="I57" s="13">
        <f t="shared" ca="1" si="3"/>
        <v>8</v>
      </c>
      <c r="J57" s="15" t="str">
        <f ca="1">_xlfn.XLOOKUP(Fornecedores[[#This Row],[Centro de Custo]],'Centro de Custo'!D:D,'Centro de Custo'!E:E,"",0)</f>
        <v>Meio Ambiente</v>
      </c>
      <c r="K5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57" s="3">
        <f>Fornecedores[[#This Row],[Data Vencimento]]-Fornecedores[[#This Row],[Data Emissao]]</f>
        <v>60</v>
      </c>
    </row>
    <row r="58" spans="1:12" x14ac:dyDescent="0.3">
      <c r="A58" s="6" t="s">
        <v>242</v>
      </c>
      <c r="B58" s="6" t="s">
        <v>243</v>
      </c>
      <c r="C58" s="5">
        <v>45433</v>
      </c>
      <c r="D58" s="6" t="s">
        <v>154</v>
      </c>
      <c r="E58" s="4">
        <v>5853.96</v>
      </c>
      <c r="F58" s="5">
        <v>45463</v>
      </c>
      <c r="G58" s="13">
        <f t="shared" ca="1" si="2"/>
        <v>9</v>
      </c>
      <c r="H58" s="15" t="str">
        <f ca="1">_xlfn.XLOOKUP(Fornecedores[[#This Row],[Filial]],'Centro de Custo'!A:A,'Centro de Custo'!B:B,"",0)</f>
        <v>Recife</v>
      </c>
      <c r="I58" s="13">
        <f t="shared" ca="1" si="3"/>
        <v>3</v>
      </c>
      <c r="J58" s="15" t="str">
        <f ca="1">_xlfn.XLOOKUP(Fornecedores[[#This Row],[Centro de Custo]],'Centro de Custo'!D:D,'Centro de Custo'!E:E,"",0)</f>
        <v>Contabilidade</v>
      </c>
      <c r="K5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58" s="3">
        <f>Fornecedores[[#This Row],[Data Vencimento]]-Fornecedores[[#This Row],[Data Emissao]]</f>
        <v>30</v>
      </c>
    </row>
    <row r="59" spans="1:12" x14ac:dyDescent="0.3">
      <c r="A59" s="6" t="s">
        <v>244</v>
      </c>
      <c r="B59" s="6" t="s">
        <v>245</v>
      </c>
      <c r="C59" s="5">
        <v>45551</v>
      </c>
      <c r="D59" s="6" t="s">
        <v>214</v>
      </c>
      <c r="E59" s="4">
        <v>6148.4</v>
      </c>
      <c r="F59" s="5">
        <v>45641</v>
      </c>
      <c r="G59" s="13">
        <f t="shared" ca="1" si="2"/>
        <v>4</v>
      </c>
      <c r="H59" s="15" t="str">
        <f ca="1">_xlfn.XLOOKUP(Fornecedores[[#This Row],[Filial]],'Centro de Custo'!A:A,'Centro de Custo'!B:B,"",0)</f>
        <v>Fortaleza</v>
      </c>
      <c r="I59" s="13">
        <f t="shared" ca="1" si="3"/>
        <v>4</v>
      </c>
      <c r="J59" s="15" t="str">
        <f ca="1">_xlfn.XLOOKUP(Fornecedores[[#This Row],[Centro de Custo]],'Centro de Custo'!D:D,'Centro de Custo'!E:E,"",0)</f>
        <v>Qualidade</v>
      </c>
      <c r="K5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59" s="3">
        <f>Fornecedores[[#This Row],[Data Vencimento]]-Fornecedores[[#This Row],[Data Emissao]]</f>
        <v>90</v>
      </c>
    </row>
    <row r="60" spans="1:12" x14ac:dyDescent="0.3">
      <c r="A60" s="6" t="s">
        <v>246</v>
      </c>
      <c r="B60" s="6" t="s">
        <v>247</v>
      </c>
      <c r="C60" s="5">
        <v>45453</v>
      </c>
      <c r="D60" s="6" t="s">
        <v>169</v>
      </c>
      <c r="E60" s="4">
        <v>2070.96</v>
      </c>
      <c r="F60" s="5">
        <v>45543</v>
      </c>
      <c r="G60" s="13">
        <f t="shared" ca="1" si="2"/>
        <v>10</v>
      </c>
      <c r="H60" s="15" t="str">
        <f ca="1">_xlfn.XLOOKUP(Fornecedores[[#This Row],[Filial]],'Centro de Custo'!A:A,'Centro de Custo'!B:B,"",0)</f>
        <v>Goiânia</v>
      </c>
      <c r="I60" s="13">
        <f t="shared" ca="1" si="3"/>
        <v>8</v>
      </c>
      <c r="J60" s="15" t="str">
        <f ca="1">_xlfn.XLOOKUP(Fornecedores[[#This Row],[Centro de Custo]],'Centro de Custo'!D:D,'Centro de Custo'!E:E,"",0)</f>
        <v>Meio Ambiente</v>
      </c>
      <c r="K6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60" s="3">
        <f>Fornecedores[[#This Row],[Data Vencimento]]-Fornecedores[[#This Row],[Data Emissao]]</f>
        <v>90</v>
      </c>
    </row>
    <row r="61" spans="1:12" x14ac:dyDescent="0.3">
      <c r="A61" s="6" t="s">
        <v>248</v>
      </c>
      <c r="B61" s="6" t="s">
        <v>249</v>
      </c>
      <c r="C61" s="5">
        <v>45452</v>
      </c>
      <c r="D61" s="6" t="s">
        <v>149</v>
      </c>
      <c r="E61" s="4">
        <v>105.74</v>
      </c>
      <c r="F61" s="5">
        <v>45457</v>
      </c>
      <c r="G61" s="13">
        <f t="shared" ca="1" si="2"/>
        <v>4</v>
      </c>
      <c r="H61" s="15" t="str">
        <f ca="1">_xlfn.XLOOKUP(Fornecedores[[#This Row],[Filial]],'Centro de Custo'!A:A,'Centro de Custo'!B:B,"",0)</f>
        <v>Fortaleza</v>
      </c>
      <c r="I61" s="13">
        <f t="shared" ca="1" si="3"/>
        <v>1</v>
      </c>
      <c r="J61" s="15" t="str">
        <f ca="1">_xlfn.XLOOKUP(Fornecedores[[#This Row],[Centro de Custo]],'Centro de Custo'!D:D,'Centro de Custo'!E:E,"",0)</f>
        <v>Administrativo</v>
      </c>
      <c r="K6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61" s="3">
        <f>Fornecedores[[#This Row],[Data Vencimento]]-Fornecedores[[#This Row],[Data Emissao]]</f>
        <v>5</v>
      </c>
    </row>
    <row r="62" spans="1:12" x14ac:dyDescent="0.3">
      <c r="A62" s="6" t="s">
        <v>250</v>
      </c>
      <c r="B62" s="6" t="s">
        <v>251</v>
      </c>
      <c r="C62" s="5">
        <v>45482</v>
      </c>
      <c r="D62" s="6" t="s">
        <v>154</v>
      </c>
      <c r="E62" s="4">
        <v>8328.39</v>
      </c>
      <c r="F62" s="5">
        <v>45572</v>
      </c>
      <c r="G62" s="13">
        <f t="shared" ca="1" si="2"/>
        <v>9</v>
      </c>
      <c r="H62" s="15" t="str">
        <f ca="1">_xlfn.XLOOKUP(Fornecedores[[#This Row],[Filial]],'Centro de Custo'!A:A,'Centro de Custo'!B:B,"",0)</f>
        <v>Recife</v>
      </c>
      <c r="I62" s="13">
        <f t="shared" ca="1" si="3"/>
        <v>10</v>
      </c>
      <c r="J62" s="15" t="str">
        <f ca="1">_xlfn.XLOOKUP(Fornecedores[[#This Row],[Centro de Custo]],'Centro de Custo'!D:D,'Centro de Custo'!E:E,"",0)</f>
        <v>Faturamento</v>
      </c>
      <c r="K6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62" s="3">
        <f>Fornecedores[[#This Row],[Data Vencimento]]-Fornecedores[[#This Row],[Data Emissao]]</f>
        <v>90</v>
      </c>
    </row>
    <row r="63" spans="1:12" x14ac:dyDescent="0.3">
      <c r="A63" s="6" t="s">
        <v>252</v>
      </c>
      <c r="B63" s="6" t="s">
        <v>253</v>
      </c>
      <c r="C63" s="5">
        <v>45322</v>
      </c>
      <c r="D63" s="6" t="s">
        <v>166</v>
      </c>
      <c r="E63" s="4">
        <v>7149.58</v>
      </c>
      <c r="F63" s="5">
        <v>45412</v>
      </c>
      <c r="G63" s="13">
        <f t="shared" ca="1" si="2"/>
        <v>2</v>
      </c>
      <c r="H63" s="15" t="str">
        <f ca="1">_xlfn.XLOOKUP(Fornecedores[[#This Row],[Filial]],'Centro de Custo'!A:A,'Centro de Custo'!B:B,"",0)</f>
        <v>Rio de Janeiro</v>
      </c>
      <c r="I63" s="13">
        <f t="shared" ca="1" si="3"/>
        <v>3</v>
      </c>
      <c r="J63" s="15" t="str">
        <f ca="1">_xlfn.XLOOKUP(Fornecedores[[#This Row],[Centro de Custo]],'Centro de Custo'!D:D,'Centro de Custo'!E:E,"",0)</f>
        <v>Contabilidade</v>
      </c>
      <c r="K6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63" s="3">
        <f>Fornecedores[[#This Row],[Data Vencimento]]-Fornecedores[[#This Row],[Data Emissao]]</f>
        <v>90</v>
      </c>
    </row>
    <row r="64" spans="1:12" x14ac:dyDescent="0.3">
      <c r="A64" s="6" t="s">
        <v>254</v>
      </c>
      <c r="B64" s="6" t="s">
        <v>255</v>
      </c>
      <c r="C64" s="5">
        <v>45463</v>
      </c>
      <c r="D64" s="6" t="s">
        <v>207</v>
      </c>
      <c r="E64" s="4">
        <v>3858.48</v>
      </c>
      <c r="F64" s="5">
        <v>45553</v>
      </c>
      <c r="G64" s="13">
        <f t="shared" ca="1" si="2"/>
        <v>7</v>
      </c>
      <c r="H64" s="15" t="str">
        <f ca="1">_xlfn.XLOOKUP(Fornecedores[[#This Row],[Filial]],'Centro de Custo'!A:A,'Centro de Custo'!B:B,"",0)</f>
        <v>Manaus</v>
      </c>
      <c r="I64" s="13">
        <f t="shared" ca="1" si="3"/>
        <v>1</v>
      </c>
      <c r="J64" s="15" t="str">
        <f ca="1">_xlfn.XLOOKUP(Fornecedores[[#This Row],[Centro de Custo]],'Centro de Custo'!D:D,'Centro de Custo'!E:E,"",0)</f>
        <v>Administrativo</v>
      </c>
      <c r="K6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64" s="3">
        <f>Fornecedores[[#This Row],[Data Vencimento]]-Fornecedores[[#This Row],[Data Emissao]]</f>
        <v>90</v>
      </c>
    </row>
    <row r="65" spans="1:12" x14ac:dyDescent="0.3">
      <c r="A65" s="6" t="s">
        <v>256</v>
      </c>
      <c r="B65" s="6" t="s">
        <v>257</v>
      </c>
      <c r="C65" s="5">
        <v>45402</v>
      </c>
      <c r="D65" s="6" t="s">
        <v>169</v>
      </c>
      <c r="E65" s="4">
        <v>2637.12</v>
      </c>
      <c r="F65" s="5">
        <v>45462</v>
      </c>
      <c r="G65" s="13">
        <f t="shared" ca="1" si="2"/>
        <v>5</v>
      </c>
      <c r="H65" s="15" t="str">
        <f ca="1">_xlfn.XLOOKUP(Fornecedores[[#This Row],[Filial]],'Centro de Custo'!A:A,'Centro de Custo'!B:B,"",0)</f>
        <v xml:space="preserve">Salvador </v>
      </c>
      <c r="I65" s="13">
        <f t="shared" ca="1" si="3"/>
        <v>7</v>
      </c>
      <c r="J65" s="15" t="str">
        <f ca="1">_xlfn.XLOOKUP(Fornecedores[[#This Row],[Centro de Custo]],'Centro de Custo'!D:D,'Centro de Custo'!E:E,"",0)</f>
        <v>Produção</v>
      </c>
      <c r="K6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65" s="3">
        <f>Fornecedores[[#This Row],[Data Vencimento]]-Fornecedores[[#This Row],[Data Emissao]]</f>
        <v>60</v>
      </c>
    </row>
    <row r="66" spans="1:12" x14ac:dyDescent="0.3">
      <c r="A66" s="6" t="s">
        <v>258</v>
      </c>
      <c r="B66" s="6" t="s">
        <v>259</v>
      </c>
      <c r="C66" s="5">
        <v>45296</v>
      </c>
      <c r="D66" s="6" t="s">
        <v>149</v>
      </c>
      <c r="E66" s="4">
        <v>8695.34</v>
      </c>
      <c r="F66" s="5">
        <v>45386</v>
      </c>
      <c r="G66" s="13">
        <f t="shared" ref="G66:G97" ca="1" si="4">RANDBETWEEN(1,10)</f>
        <v>3</v>
      </c>
      <c r="H66" s="15" t="str">
        <f ca="1">_xlfn.XLOOKUP(Fornecedores[[#This Row],[Filial]],'Centro de Custo'!A:A,'Centro de Custo'!B:B,"",0)</f>
        <v>Brasília</v>
      </c>
      <c r="I66" s="13">
        <f t="shared" ref="I66:I104" ca="1" si="5">RANDBETWEEN(1,10)</f>
        <v>6</v>
      </c>
      <c r="J66" s="15" t="str">
        <f ca="1">_xlfn.XLOOKUP(Fornecedores[[#This Row],[Centro de Custo]],'Centro de Custo'!D:D,'Centro de Custo'!E:E,"",0)</f>
        <v>Segurança do Trabalho</v>
      </c>
      <c r="K6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66" s="3">
        <f>Fornecedores[[#This Row],[Data Vencimento]]-Fornecedores[[#This Row],[Data Emissao]]</f>
        <v>90</v>
      </c>
    </row>
    <row r="67" spans="1:12" x14ac:dyDescent="0.3">
      <c r="A67" s="6" t="s">
        <v>260</v>
      </c>
      <c r="B67" s="6" t="s">
        <v>261</v>
      </c>
      <c r="C67" s="5">
        <v>45566</v>
      </c>
      <c r="D67" s="6" t="s">
        <v>262</v>
      </c>
      <c r="E67" s="4">
        <v>1040.31</v>
      </c>
      <c r="F67" s="5">
        <v>45656</v>
      </c>
      <c r="G67" s="13">
        <f t="shared" ca="1" si="4"/>
        <v>1</v>
      </c>
      <c r="H67" s="15" t="str">
        <f ca="1">_xlfn.XLOOKUP(Fornecedores[[#This Row],[Filial]],'Centro de Custo'!A:A,'Centro de Custo'!B:B,"",0)</f>
        <v>São Paulo</v>
      </c>
      <c r="I67" s="13">
        <f t="shared" ca="1" si="5"/>
        <v>1</v>
      </c>
      <c r="J67" s="15" t="str">
        <f ca="1">_xlfn.XLOOKUP(Fornecedores[[#This Row],[Centro de Custo]],'Centro de Custo'!D:D,'Centro de Custo'!E:E,"",0)</f>
        <v>Administrativo</v>
      </c>
      <c r="K6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67" s="3">
        <f>Fornecedores[[#This Row],[Data Vencimento]]-Fornecedores[[#This Row],[Data Emissao]]</f>
        <v>90</v>
      </c>
    </row>
    <row r="68" spans="1:12" x14ac:dyDescent="0.3">
      <c r="A68" s="6" t="s">
        <v>263</v>
      </c>
      <c r="B68" s="6" t="s">
        <v>264</v>
      </c>
      <c r="C68" s="5">
        <v>45560</v>
      </c>
      <c r="D68" s="6" t="s">
        <v>202</v>
      </c>
      <c r="E68" s="4">
        <v>4451.12</v>
      </c>
      <c r="F68" s="5">
        <v>45590</v>
      </c>
      <c r="G68" s="13">
        <f t="shared" ca="1" si="4"/>
        <v>1</v>
      </c>
      <c r="H68" s="15" t="str">
        <f ca="1">_xlfn.XLOOKUP(Fornecedores[[#This Row],[Filial]],'Centro de Custo'!A:A,'Centro de Custo'!B:B,"",0)</f>
        <v>São Paulo</v>
      </c>
      <c r="I68" s="13">
        <f t="shared" ca="1" si="5"/>
        <v>8</v>
      </c>
      <c r="J68" s="15" t="str">
        <f ca="1">_xlfn.XLOOKUP(Fornecedores[[#This Row],[Centro de Custo]],'Centro de Custo'!D:D,'Centro de Custo'!E:E,"",0)</f>
        <v>Meio Ambiente</v>
      </c>
      <c r="K6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68" s="3">
        <f>Fornecedores[[#This Row],[Data Vencimento]]-Fornecedores[[#This Row],[Data Emissao]]</f>
        <v>30</v>
      </c>
    </row>
    <row r="69" spans="1:12" x14ac:dyDescent="0.3">
      <c r="A69" s="6" t="s">
        <v>265</v>
      </c>
      <c r="B69" s="6" t="s">
        <v>266</v>
      </c>
      <c r="C69" s="5">
        <v>45520</v>
      </c>
      <c r="D69" s="6" t="s">
        <v>207</v>
      </c>
      <c r="E69" s="4">
        <v>2606.91</v>
      </c>
      <c r="F69" s="5">
        <v>45550</v>
      </c>
      <c r="G69" s="13">
        <f t="shared" ca="1" si="4"/>
        <v>1</v>
      </c>
      <c r="H69" s="15" t="str">
        <f ca="1">_xlfn.XLOOKUP(Fornecedores[[#This Row],[Filial]],'Centro de Custo'!A:A,'Centro de Custo'!B:B,"",0)</f>
        <v>São Paulo</v>
      </c>
      <c r="I69" s="13">
        <f t="shared" ca="1" si="5"/>
        <v>4</v>
      </c>
      <c r="J69" s="15" t="str">
        <f ca="1">_xlfn.XLOOKUP(Fornecedores[[#This Row],[Centro de Custo]],'Centro de Custo'!D:D,'Centro de Custo'!E:E,"",0)</f>
        <v>Qualidade</v>
      </c>
      <c r="K6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69" s="3">
        <f>Fornecedores[[#This Row],[Data Vencimento]]-Fornecedores[[#This Row],[Data Emissao]]</f>
        <v>30</v>
      </c>
    </row>
    <row r="70" spans="1:12" x14ac:dyDescent="0.3">
      <c r="A70" s="6" t="s">
        <v>267</v>
      </c>
      <c r="B70" s="6" t="s">
        <v>268</v>
      </c>
      <c r="C70" s="5">
        <v>45625</v>
      </c>
      <c r="D70" s="6" t="s">
        <v>161</v>
      </c>
      <c r="E70" s="4">
        <v>6193.43</v>
      </c>
      <c r="F70" s="5">
        <v>45715</v>
      </c>
      <c r="G70" s="13">
        <f t="shared" ca="1" si="4"/>
        <v>2</v>
      </c>
      <c r="H70" s="15" t="str">
        <f ca="1">_xlfn.XLOOKUP(Fornecedores[[#This Row],[Filial]],'Centro de Custo'!A:A,'Centro de Custo'!B:B,"",0)</f>
        <v>Rio de Janeiro</v>
      </c>
      <c r="I70" s="13">
        <f t="shared" ca="1" si="5"/>
        <v>5</v>
      </c>
      <c r="J70" s="15" t="str">
        <f ca="1">_xlfn.XLOOKUP(Fornecedores[[#This Row],[Centro de Custo]],'Centro de Custo'!D:D,'Centro de Custo'!E:E,"",0)</f>
        <v>Engenharia</v>
      </c>
      <c r="K7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70" s="3">
        <f>Fornecedores[[#This Row],[Data Vencimento]]-Fornecedores[[#This Row],[Data Emissao]]</f>
        <v>90</v>
      </c>
    </row>
    <row r="71" spans="1:12" x14ac:dyDescent="0.3">
      <c r="A71" s="6" t="s">
        <v>269</v>
      </c>
      <c r="B71" s="6" t="s">
        <v>270</v>
      </c>
      <c r="C71" s="5">
        <v>45467</v>
      </c>
      <c r="D71" s="6" t="s">
        <v>149</v>
      </c>
      <c r="E71" s="4">
        <v>995.97</v>
      </c>
      <c r="F71" s="5">
        <v>45557</v>
      </c>
      <c r="G71" s="13">
        <f t="shared" ca="1" si="4"/>
        <v>1</v>
      </c>
      <c r="H71" s="15" t="str">
        <f ca="1">_xlfn.XLOOKUP(Fornecedores[[#This Row],[Filial]],'Centro de Custo'!A:A,'Centro de Custo'!B:B,"",0)</f>
        <v>São Paulo</v>
      </c>
      <c r="I71" s="13">
        <f t="shared" ca="1" si="5"/>
        <v>10</v>
      </c>
      <c r="J71" s="15" t="str">
        <f ca="1">_xlfn.XLOOKUP(Fornecedores[[#This Row],[Centro de Custo]],'Centro de Custo'!D:D,'Centro de Custo'!E:E,"",0)</f>
        <v>Faturamento</v>
      </c>
      <c r="K7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71" s="3">
        <f>Fornecedores[[#This Row],[Data Vencimento]]-Fornecedores[[#This Row],[Data Emissao]]</f>
        <v>90</v>
      </c>
    </row>
    <row r="72" spans="1:12" x14ac:dyDescent="0.3">
      <c r="A72" s="6" t="s">
        <v>271</v>
      </c>
      <c r="B72" s="6" t="s">
        <v>272</v>
      </c>
      <c r="C72" s="5">
        <v>45448</v>
      </c>
      <c r="D72" s="6" t="s">
        <v>207</v>
      </c>
      <c r="E72" s="4">
        <v>2036.41</v>
      </c>
      <c r="F72" s="5">
        <v>45508</v>
      </c>
      <c r="G72" s="13">
        <f t="shared" ca="1" si="4"/>
        <v>1</v>
      </c>
      <c r="H72" s="15" t="str">
        <f ca="1">_xlfn.XLOOKUP(Fornecedores[[#This Row],[Filial]],'Centro de Custo'!A:A,'Centro de Custo'!B:B,"",0)</f>
        <v>São Paulo</v>
      </c>
      <c r="I72" s="13">
        <f t="shared" ca="1" si="5"/>
        <v>8</v>
      </c>
      <c r="J72" s="15" t="str">
        <f ca="1">_xlfn.XLOOKUP(Fornecedores[[#This Row],[Centro de Custo]],'Centro de Custo'!D:D,'Centro de Custo'!E:E,"",0)</f>
        <v>Meio Ambiente</v>
      </c>
      <c r="K7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72" s="3">
        <f>Fornecedores[[#This Row],[Data Vencimento]]-Fornecedores[[#This Row],[Data Emissao]]</f>
        <v>60</v>
      </c>
    </row>
    <row r="73" spans="1:12" x14ac:dyDescent="0.3">
      <c r="A73" s="6" t="s">
        <v>273</v>
      </c>
      <c r="B73" s="6" t="s">
        <v>274</v>
      </c>
      <c r="C73" s="5">
        <v>45645</v>
      </c>
      <c r="D73" s="6" t="s">
        <v>262</v>
      </c>
      <c r="E73" s="4">
        <v>1575.05</v>
      </c>
      <c r="F73" s="5">
        <v>45735</v>
      </c>
      <c r="G73" s="13">
        <f t="shared" ca="1" si="4"/>
        <v>8</v>
      </c>
      <c r="H73" s="15" t="str">
        <f ca="1">_xlfn.XLOOKUP(Fornecedores[[#This Row],[Filial]],'Centro de Custo'!A:A,'Centro de Custo'!B:B,"",0)</f>
        <v>Curitiba</v>
      </c>
      <c r="I73" s="13">
        <f t="shared" ca="1" si="5"/>
        <v>4</v>
      </c>
      <c r="J73" s="15" t="str">
        <f ca="1">_xlfn.XLOOKUP(Fornecedores[[#This Row],[Centro de Custo]],'Centro de Custo'!D:D,'Centro de Custo'!E:E,"",0)</f>
        <v>Qualidade</v>
      </c>
      <c r="K7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73" s="3">
        <f>Fornecedores[[#This Row],[Data Vencimento]]-Fornecedores[[#This Row],[Data Emissao]]</f>
        <v>90</v>
      </c>
    </row>
    <row r="74" spans="1:12" x14ac:dyDescent="0.3">
      <c r="A74" s="6" t="s">
        <v>275</v>
      </c>
      <c r="B74" s="6" t="s">
        <v>276</v>
      </c>
      <c r="C74" s="5">
        <v>45416</v>
      </c>
      <c r="D74" s="6" t="s">
        <v>169</v>
      </c>
      <c r="E74" s="4">
        <v>9581.0300000000007</v>
      </c>
      <c r="F74" s="5">
        <v>45446</v>
      </c>
      <c r="G74" s="13">
        <f t="shared" ca="1" si="4"/>
        <v>10</v>
      </c>
      <c r="H74" s="15" t="str">
        <f ca="1">_xlfn.XLOOKUP(Fornecedores[[#This Row],[Filial]],'Centro de Custo'!A:A,'Centro de Custo'!B:B,"",0)</f>
        <v>Goiânia</v>
      </c>
      <c r="I74" s="13">
        <f t="shared" ca="1" si="5"/>
        <v>7</v>
      </c>
      <c r="J74" s="15" t="str">
        <f ca="1">_xlfn.XLOOKUP(Fornecedores[[#This Row],[Centro de Custo]],'Centro de Custo'!D:D,'Centro de Custo'!E:E,"",0)</f>
        <v>Produção</v>
      </c>
      <c r="K7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74" s="3">
        <f>Fornecedores[[#This Row],[Data Vencimento]]-Fornecedores[[#This Row],[Data Emissao]]</f>
        <v>30</v>
      </c>
    </row>
    <row r="75" spans="1:12" x14ac:dyDescent="0.3">
      <c r="A75" s="6" t="s">
        <v>277</v>
      </c>
      <c r="B75" s="6" t="s">
        <v>278</v>
      </c>
      <c r="C75" s="5">
        <v>45609</v>
      </c>
      <c r="D75" s="6" t="s">
        <v>279</v>
      </c>
      <c r="E75" s="4">
        <v>9309.68</v>
      </c>
      <c r="F75" s="5">
        <v>45639</v>
      </c>
      <c r="G75" s="13">
        <f t="shared" ca="1" si="4"/>
        <v>1</v>
      </c>
      <c r="H75" s="15" t="str">
        <f ca="1">_xlfn.XLOOKUP(Fornecedores[[#This Row],[Filial]],'Centro de Custo'!A:A,'Centro de Custo'!B:B,"",0)</f>
        <v>São Paulo</v>
      </c>
      <c r="I75" s="13">
        <f t="shared" ca="1" si="5"/>
        <v>8</v>
      </c>
      <c r="J75" s="15" t="str">
        <f ca="1">_xlfn.XLOOKUP(Fornecedores[[#This Row],[Centro de Custo]],'Centro de Custo'!D:D,'Centro de Custo'!E:E,"",0)</f>
        <v>Meio Ambiente</v>
      </c>
      <c r="K7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75" s="3">
        <f>Fornecedores[[#This Row],[Data Vencimento]]-Fornecedores[[#This Row],[Data Emissao]]</f>
        <v>30</v>
      </c>
    </row>
    <row r="76" spans="1:12" x14ac:dyDescent="0.3">
      <c r="A76" s="6" t="s">
        <v>280</v>
      </c>
      <c r="B76" s="6" t="s">
        <v>281</v>
      </c>
      <c r="C76" s="5">
        <v>45472</v>
      </c>
      <c r="D76" s="6" t="s">
        <v>282</v>
      </c>
      <c r="E76" s="4">
        <v>7857.95</v>
      </c>
      <c r="F76" s="5">
        <v>45502</v>
      </c>
      <c r="G76" s="13">
        <f t="shared" ca="1" si="4"/>
        <v>10</v>
      </c>
      <c r="H76" s="15" t="str">
        <f ca="1">_xlfn.XLOOKUP(Fornecedores[[#This Row],[Filial]],'Centro de Custo'!A:A,'Centro de Custo'!B:B,"",0)</f>
        <v>Goiânia</v>
      </c>
      <c r="I76" s="13">
        <f t="shared" ca="1" si="5"/>
        <v>6</v>
      </c>
      <c r="J76" s="15" t="str">
        <f ca="1">_xlfn.XLOOKUP(Fornecedores[[#This Row],[Centro de Custo]],'Centro de Custo'!D:D,'Centro de Custo'!E:E,"",0)</f>
        <v>Segurança do Trabalho</v>
      </c>
      <c r="K7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76" s="3">
        <f>Fornecedores[[#This Row],[Data Vencimento]]-Fornecedores[[#This Row],[Data Emissao]]</f>
        <v>30</v>
      </c>
    </row>
    <row r="77" spans="1:12" x14ac:dyDescent="0.3">
      <c r="A77" s="6" t="s">
        <v>283</v>
      </c>
      <c r="B77" s="6" t="s">
        <v>284</v>
      </c>
      <c r="C77" s="5">
        <v>45418</v>
      </c>
      <c r="D77" s="6" t="s">
        <v>285</v>
      </c>
      <c r="E77" s="4">
        <v>1265.3800000000001</v>
      </c>
      <c r="F77" s="5">
        <v>45449</v>
      </c>
      <c r="G77" s="13">
        <f t="shared" ca="1" si="4"/>
        <v>5</v>
      </c>
      <c r="H77" s="15" t="str">
        <f ca="1">_xlfn.XLOOKUP(Fornecedores[[#This Row],[Filial]],'Centro de Custo'!A:A,'Centro de Custo'!B:B,"",0)</f>
        <v xml:space="preserve">Salvador </v>
      </c>
      <c r="I77" s="13">
        <f t="shared" ca="1" si="5"/>
        <v>7</v>
      </c>
      <c r="J77" s="15" t="str">
        <f ca="1">_xlfn.XLOOKUP(Fornecedores[[#This Row],[Centro de Custo]],'Centro de Custo'!D:D,'Centro de Custo'!E:E,"",0)</f>
        <v>Produção</v>
      </c>
      <c r="K7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77" s="3">
        <f>Fornecedores[[#This Row],[Data Vencimento]]-Fornecedores[[#This Row],[Data Emissao]]</f>
        <v>31</v>
      </c>
    </row>
    <row r="78" spans="1:12" x14ac:dyDescent="0.3">
      <c r="A78" s="6" t="s">
        <v>286</v>
      </c>
      <c r="B78" s="6" t="s">
        <v>287</v>
      </c>
      <c r="C78" s="5">
        <v>45368</v>
      </c>
      <c r="D78" s="6" t="s">
        <v>288</v>
      </c>
      <c r="E78" s="4">
        <v>4782.6499999999996</v>
      </c>
      <c r="F78" s="5">
        <v>45460</v>
      </c>
      <c r="G78" s="13">
        <f t="shared" ca="1" si="4"/>
        <v>4</v>
      </c>
      <c r="H78" s="15" t="str">
        <f ca="1">_xlfn.XLOOKUP(Fornecedores[[#This Row],[Filial]],'Centro de Custo'!A:A,'Centro de Custo'!B:B,"",0)</f>
        <v>Fortaleza</v>
      </c>
      <c r="I78" s="13">
        <f t="shared" ca="1" si="5"/>
        <v>3</v>
      </c>
      <c r="J78" s="15" t="str">
        <f ca="1">_xlfn.XLOOKUP(Fornecedores[[#This Row],[Centro de Custo]],'Centro de Custo'!D:D,'Centro de Custo'!E:E,"",0)</f>
        <v>Contabilidade</v>
      </c>
      <c r="K7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78" s="3">
        <f>Fornecedores[[#This Row],[Data Vencimento]]-Fornecedores[[#This Row],[Data Emissao]]</f>
        <v>92</v>
      </c>
    </row>
    <row r="79" spans="1:12" x14ac:dyDescent="0.3">
      <c r="A79" s="6" t="s">
        <v>289</v>
      </c>
      <c r="B79" s="6" t="s">
        <v>290</v>
      </c>
      <c r="C79" s="5">
        <v>45595</v>
      </c>
      <c r="D79" s="6" t="s">
        <v>291</v>
      </c>
      <c r="E79" s="4">
        <v>5638.25</v>
      </c>
      <c r="F79" s="5">
        <v>45656</v>
      </c>
      <c r="G79" s="13">
        <f t="shared" ca="1" si="4"/>
        <v>3</v>
      </c>
      <c r="H79" s="15" t="str">
        <f ca="1">_xlfn.XLOOKUP(Fornecedores[[#This Row],[Filial]],'Centro de Custo'!A:A,'Centro de Custo'!B:B,"",0)</f>
        <v>Brasília</v>
      </c>
      <c r="I79" s="13">
        <f t="shared" ca="1" si="5"/>
        <v>4</v>
      </c>
      <c r="J79" s="15" t="str">
        <f ca="1">_xlfn.XLOOKUP(Fornecedores[[#This Row],[Centro de Custo]],'Centro de Custo'!D:D,'Centro de Custo'!E:E,"",0)</f>
        <v>Qualidade</v>
      </c>
      <c r="K7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79" s="3">
        <f>Fornecedores[[#This Row],[Data Vencimento]]-Fornecedores[[#This Row],[Data Emissao]]</f>
        <v>61</v>
      </c>
    </row>
    <row r="80" spans="1:12" x14ac:dyDescent="0.3">
      <c r="A80" s="6" t="s">
        <v>292</v>
      </c>
      <c r="B80" s="6" t="s">
        <v>293</v>
      </c>
      <c r="C80" s="5">
        <v>45605</v>
      </c>
      <c r="D80" s="6" t="s">
        <v>294</v>
      </c>
      <c r="E80" s="4">
        <v>3928.74</v>
      </c>
      <c r="F80" s="5">
        <v>45635</v>
      </c>
      <c r="G80" s="13">
        <f t="shared" ca="1" si="4"/>
        <v>1</v>
      </c>
      <c r="H80" s="15" t="str">
        <f ca="1">_xlfn.XLOOKUP(Fornecedores[[#This Row],[Filial]],'Centro de Custo'!A:A,'Centro de Custo'!B:B,"",0)</f>
        <v>São Paulo</v>
      </c>
      <c r="I80" s="13">
        <f t="shared" ca="1" si="5"/>
        <v>1</v>
      </c>
      <c r="J80" s="15" t="str">
        <f ca="1">_xlfn.XLOOKUP(Fornecedores[[#This Row],[Centro de Custo]],'Centro de Custo'!D:D,'Centro de Custo'!E:E,"",0)</f>
        <v>Administrativo</v>
      </c>
      <c r="K8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80" s="3">
        <f>Fornecedores[[#This Row],[Data Vencimento]]-Fornecedores[[#This Row],[Data Emissao]]</f>
        <v>30</v>
      </c>
    </row>
    <row r="81" spans="1:12" x14ac:dyDescent="0.3">
      <c r="A81" s="6" t="s">
        <v>295</v>
      </c>
      <c r="B81" s="6" t="s">
        <v>296</v>
      </c>
      <c r="C81" s="5">
        <v>45386</v>
      </c>
      <c r="D81" s="6" t="s">
        <v>297</v>
      </c>
      <c r="E81" s="4">
        <v>7102.47</v>
      </c>
      <c r="F81" s="5">
        <v>45447</v>
      </c>
      <c r="G81" s="13">
        <f t="shared" ca="1" si="4"/>
        <v>7</v>
      </c>
      <c r="H81" s="15" t="str">
        <f ca="1">_xlfn.XLOOKUP(Fornecedores[[#This Row],[Filial]],'Centro de Custo'!A:A,'Centro de Custo'!B:B,"",0)</f>
        <v>Manaus</v>
      </c>
      <c r="I81" s="13">
        <f t="shared" ca="1" si="5"/>
        <v>2</v>
      </c>
      <c r="J81" s="15" t="str">
        <f ca="1">_xlfn.XLOOKUP(Fornecedores[[#This Row],[Centro de Custo]],'Centro de Custo'!D:D,'Centro de Custo'!E:E,"",0)</f>
        <v>Recursos Humanos</v>
      </c>
      <c r="K8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81" s="3">
        <f>Fornecedores[[#This Row],[Data Vencimento]]-Fornecedores[[#This Row],[Data Emissao]]</f>
        <v>61</v>
      </c>
    </row>
    <row r="82" spans="1:12" x14ac:dyDescent="0.3">
      <c r="A82" s="6" t="s">
        <v>298</v>
      </c>
      <c r="B82" s="6" t="s">
        <v>299</v>
      </c>
      <c r="C82" s="5">
        <v>45524</v>
      </c>
      <c r="D82" s="6" t="s">
        <v>300</v>
      </c>
      <c r="E82" s="4">
        <v>5317.86</v>
      </c>
      <c r="F82" s="5">
        <v>45585</v>
      </c>
      <c r="G82" s="13">
        <f t="shared" ca="1" si="4"/>
        <v>9</v>
      </c>
      <c r="H82" s="15" t="str">
        <f ca="1">_xlfn.XLOOKUP(Fornecedores[[#This Row],[Filial]],'Centro de Custo'!A:A,'Centro de Custo'!B:B,"",0)</f>
        <v>Recife</v>
      </c>
      <c r="I82" s="13">
        <f t="shared" ca="1" si="5"/>
        <v>5</v>
      </c>
      <c r="J82" s="15" t="str">
        <f ca="1">_xlfn.XLOOKUP(Fornecedores[[#This Row],[Centro de Custo]],'Centro de Custo'!D:D,'Centro de Custo'!E:E,"",0)</f>
        <v>Engenharia</v>
      </c>
      <c r="K8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82" s="3">
        <f>Fornecedores[[#This Row],[Data Vencimento]]-Fornecedores[[#This Row],[Data Emissao]]</f>
        <v>61</v>
      </c>
    </row>
    <row r="83" spans="1:12" x14ac:dyDescent="0.3">
      <c r="A83" s="6" t="s">
        <v>301</v>
      </c>
      <c r="B83" s="6" t="s">
        <v>302</v>
      </c>
      <c r="C83" s="5">
        <v>45488</v>
      </c>
      <c r="D83" s="6" t="s">
        <v>303</v>
      </c>
      <c r="E83" s="4">
        <v>2635.99</v>
      </c>
      <c r="F83" s="5">
        <v>45519</v>
      </c>
      <c r="G83" s="13">
        <f t="shared" ca="1" si="4"/>
        <v>6</v>
      </c>
      <c r="H83" s="15" t="str">
        <f ca="1">_xlfn.XLOOKUP(Fornecedores[[#This Row],[Filial]],'Centro de Custo'!A:A,'Centro de Custo'!B:B,"",0)</f>
        <v>Belo Horizonte</v>
      </c>
      <c r="I83" s="13">
        <f t="shared" ca="1" si="5"/>
        <v>9</v>
      </c>
      <c r="J83" s="15" t="str">
        <f ca="1">_xlfn.XLOOKUP(Fornecedores[[#This Row],[Centro de Custo]],'Centro de Custo'!D:D,'Centro de Custo'!E:E,"",0)</f>
        <v>Financeiro</v>
      </c>
      <c r="K8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83" s="3">
        <f>Fornecedores[[#This Row],[Data Vencimento]]-Fornecedores[[#This Row],[Data Emissao]]</f>
        <v>31</v>
      </c>
    </row>
    <row r="84" spans="1:12" x14ac:dyDescent="0.3">
      <c r="A84" s="6" t="s">
        <v>304</v>
      </c>
      <c r="B84" s="6" t="s">
        <v>305</v>
      </c>
      <c r="C84" s="5">
        <v>45560</v>
      </c>
      <c r="D84" s="6" t="s">
        <v>306</v>
      </c>
      <c r="E84" s="4">
        <v>8223.5300000000007</v>
      </c>
      <c r="F84" s="5">
        <v>45651</v>
      </c>
      <c r="G84" s="13">
        <f t="shared" ca="1" si="4"/>
        <v>7</v>
      </c>
      <c r="H84" s="15" t="str">
        <f ca="1">_xlfn.XLOOKUP(Fornecedores[[#This Row],[Filial]],'Centro de Custo'!A:A,'Centro de Custo'!B:B,"",0)</f>
        <v>Manaus</v>
      </c>
      <c r="I84" s="13">
        <f t="shared" ca="1" si="5"/>
        <v>2</v>
      </c>
      <c r="J84" s="15" t="str">
        <f ca="1">_xlfn.XLOOKUP(Fornecedores[[#This Row],[Centro de Custo]],'Centro de Custo'!D:D,'Centro de Custo'!E:E,"",0)</f>
        <v>Recursos Humanos</v>
      </c>
      <c r="K8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84" s="3">
        <f>Fornecedores[[#This Row],[Data Vencimento]]-Fornecedores[[#This Row],[Data Emissao]]</f>
        <v>91</v>
      </c>
    </row>
    <row r="85" spans="1:12" x14ac:dyDescent="0.3">
      <c r="A85" s="6" t="s">
        <v>307</v>
      </c>
      <c r="B85" s="6" t="s">
        <v>308</v>
      </c>
      <c r="C85" s="5">
        <v>45314</v>
      </c>
      <c r="D85" s="6" t="s">
        <v>309</v>
      </c>
      <c r="E85" s="4">
        <v>6405.14</v>
      </c>
      <c r="F85" s="5">
        <v>45345</v>
      </c>
      <c r="G85" s="13">
        <f t="shared" ca="1" si="4"/>
        <v>7</v>
      </c>
      <c r="H85" s="15" t="str">
        <f ca="1">_xlfn.XLOOKUP(Fornecedores[[#This Row],[Filial]],'Centro de Custo'!A:A,'Centro de Custo'!B:B,"",0)</f>
        <v>Manaus</v>
      </c>
      <c r="I85" s="13">
        <f t="shared" ca="1" si="5"/>
        <v>6</v>
      </c>
      <c r="J85" s="15" t="str">
        <f ca="1">_xlfn.XLOOKUP(Fornecedores[[#This Row],[Centro de Custo]],'Centro de Custo'!D:D,'Centro de Custo'!E:E,"",0)</f>
        <v>Segurança do Trabalho</v>
      </c>
      <c r="K8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85" s="3">
        <f>Fornecedores[[#This Row],[Data Vencimento]]-Fornecedores[[#This Row],[Data Emissao]]</f>
        <v>31</v>
      </c>
    </row>
    <row r="86" spans="1:12" x14ac:dyDescent="0.3">
      <c r="A86" s="6" t="s">
        <v>310</v>
      </c>
      <c r="B86" s="6" t="s">
        <v>311</v>
      </c>
      <c r="C86" s="5">
        <v>45424</v>
      </c>
      <c r="D86" s="6" t="s">
        <v>312</v>
      </c>
      <c r="E86" s="4">
        <v>9437.2800000000007</v>
      </c>
      <c r="F86" s="5">
        <v>45485</v>
      </c>
      <c r="G86" s="13">
        <f t="shared" ca="1" si="4"/>
        <v>1</v>
      </c>
      <c r="H86" s="15" t="str">
        <f ca="1">_xlfn.XLOOKUP(Fornecedores[[#This Row],[Filial]],'Centro de Custo'!A:A,'Centro de Custo'!B:B,"",0)</f>
        <v>São Paulo</v>
      </c>
      <c r="I86" s="13">
        <f t="shared" ca="1" si="5"/>
        <v>6</v>
      </c>
      <c r="J86" s="15" t="str">
        <f ca="1">_xlfn.XLOOKUP(Fornecedores[[#This Row],[Centro de Custo]],'Centro de Custo'!D:D,'Centro de Custo'!E:E,"",0)</f>
        <v>Segurança do Trabalho</v>
      </c>
      <c r="K8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86" s="3">
        <f>Fornecedores[[#This Row],[Data Vencimento]]-Fornecedores[[#This Row],[Data Emissao]]</f>
        <v>61</v>
      </c>
    </row>
    <row r="87" spans="1:12" x14ac:dyDescent="0.3">
      <c r="A87" s="6" t="s">
        <v>313</v>
      </c>
      <c r="B87" s="6" t="s">
        <v>314</v>
      </c>
      <c r="C87" s="5">
        <v>45360</v>
      </c>
      <c r="D87" s="6" t="s">
        <v>315</v>
      </c>
      <c r="E87" s="4">
        <v>4186.3500000000004</v>
      </c>
      <c r="F87" s="5">
        <v>45452</v>
      </c>
      <c r="G87" s="13">
        <f t="shared" ca="1" si="4"/>
        <v>8</v>
      </c>
      <c r="H87" s="15" t="str">
        <f ca="1">_xlfn.XLOOKUP(Fornecedores[[#This Row],[Filial]],'Centro de Custo'!A:A,'Centro de Custo'!B:B,"",0)</f>
        <v>Curitiba</v>
      </c>
      <c r="I87" s="13">
        <f t="shared" ca="1" si="5"/>
        <v>9</v>
      </c>
      <c r="J87" s="15" t="str">
        <f ca="1">_xlfn.XLOOKUP(Fornecedores[[#This Row],[Centro de Custo]],'Centro de Custo'!D:D,'Centro de Custo'!E:E,"",0)</f>
        <v>Financeiro</v>
      </c>
      <c r="K8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87" s="3">
        <f>Fornecedores[[#This Row],[Data Vencimento]]-Fornecedores[[#This Row],[Data Emissao]]</f>
        <v>92</v>
      </c>
    </row>
    <row r="88" spans="1:12" x14ac:dyDescent="0.3">
      <c r="A88" s="6" t="s">
        <v>316</v>
      </c>
      <c r="B88" s="6" t="s">
        <v>317</v>
      </c>
      <c r="C88" s="5">
        <v>45348</v>
      </c>
      <c r="D88" s="6" t="s">
        <v>318</v>
      </c>
      <c r="E88" s="4">
        <v>1739.46</v>
      </c>
      <c r="F88" s="5">
        <v>45438</v>
      </c>
      <c r="G88" s="13">
        <f t="shared" ca="1" si="4"/>
        <v>2</v>
      </c>
      <c r="H88" s="15" t="str">
        <f ca="1">_xlfn.XLOOKUP(Fornecedores[[#This Row],[Filial]],'Centro de Custo'!A:A,'Centro de Custo'!B:B,"",0)</f>
        <v>Rio de Janeiro</v>
      </c>
      <c r="I88" s="13">
        <f t="shared" ca="1" si="5"/>
        <v>2</v>
      </c>
      <c r="J88" s="15" t="str">
        <f ca="1">_xlfn.XLOOKUP(Fornecedores[[#This Row],[Centro de Custo]],'Centro de Custo'!D:D,'Centro de Custo'!E:E,"",0)</f>
        <v>Recursos Humanos</v>
      </c>
      <c r="K8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88" s="3">
        <f>Fornecedores[[#This Row],[Data Vencimento]]-Fornecedores[[#This Row],[Data Emissao]]</f>
        <v>90</v>
      </c>
    </row>
    <row r="89" spans="1:12" x14ac:dyDescent="0.3">
      <c r="A89" s="6" t="s">
        <v>319</v>
      </c>
      <c r="B89" s="6" t="s">
        <v>320</v>
      </c>
      <c r="C89" s="5">
        <v>45446</v>
      </c>
      <c r="D89" s="6" t="s">
        <v>321</v>
      </c>
      <c r="E89" s="4">
        <v>8274.93</v>
      </c>
      <c r="F89" s="5">
        <v>45538</v>
      </c>
      <c r="G89" s="13">
        <f t="shared" ca="1" si="4"/>
        <v>3</v>
      </c>
      <c r="H89" s="15" t="str">
        <f ca="1">_xlfn.XLOOKUP(Fornecedores[[#This Row],[Filial]],'Centro de Custo'!A:A,'Centro de Custo'!B:B,"",0)</f>
        <v>Brasília</v>
      </c>
      <c r="I89" s="13">
        <f t="shared" ca="1" si="5"/>
        <v>8</v>
      </c>
      <c r="J89" s="15" t="str">
        <f ca="1">_xlfn.XLOOKUP(Fornecedores[[#This Row],[Centro de Custo]],'Centro de Custo'!D:D,'Centro de Custo'!E:E,"",0)</f>
        <v>Meio Ambiente</v>
      </c>
      <c r="K8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89" s="3">
        <f>Fornecedores[[#This Row],[Data Vencimento]]-Fornecedores[[#This Row],[Data Emissao]]</f>
        <v>92</v>
      </c>
    </row>
    <row r="90" spans="1:12" x14ac:dyDescent="0.3">
      <c r="A90" s="6" t="s">
        <v>322</v>
      </c>
      <c r="B90" s="6" t="s">
        <v>323</v>
      </c>
      <c r="C90" s="5">
        <v>45481</v>
      </c>
      <c r="D90" s="6" t="s">
        <v>324</v>
      </c>
      <c r="E90" s="4">
        <v>5874.12</v>
      </c>
      <c r="F90" s="5">
        <v>45512</v>
      </c>
      <c r="G90" s="13">
        <f t="shared" ca="1" si="4"/>
        <v>7</v>
      </c>
      <c r="H90" s="15" t="str">
        <f ca="1">_xlfn.XLOOKUP(Fornecedores[[#This Row],[Filial]],'Centro de Custo'!A:A,'Centro de Custo'!B:B,"",0)</f>
        <v>Manaus</v>
      </c>
      <c r="I90" s="13">
        <f t="shared" ca="1" si="5"/>
        <v>8</v>
      </c>
      <c r="J90" s="15" t="str">
        <f ca="1">_xlfn.XLOOKUP(Fornecedores[[#This Row],[Centro de Custo]],'Centro de Custo'!D:D,'Centro de Custo'!E:E,"",0)</f>
        <v>Meio Ambiente</v>
      </c>
      <c r="K9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90" s="3">
        <f>Fornecedores[[#This Row],[Data Vencimento]]-Fornecedores[[#This Row],[Data Emissao]]</f>
        <v>31</v>
      </c>
    </row>
    <row r="91" spans="1:12" x14ac:dyDescent="0.3">
      <c r="A91" s="6" t="s">
        <v>325</v>
      </c>
      <c r="B91" s="6" t="s">
        <v>326</v>
      </c>
      <c r="C91" s="5">
        <v>45549</v>
      </c>
      <c r="D91" s="6" t="s">
        <v>327</v>
      </c>
      <c r="E91" s="4">
        <v>9635.48</v>
      </c>
      <c r="F91" s="5">
        <v>45640</v>
      </c>
      <c r="G91" s="13">
        <f t="shared" ca="1" si="4"/>
        <v>1</v>
      </c>
      <c r="H91" s="15" t="str">
        <f ca="1">_xlfn.XLOOKUP(Fornecedores[[#This Row],[Filial]],'Centro de Custo'!A:A,'Centro de Custo'!B:B,"",0)</f>
        <v>São Paulo</v>
      </c>
      <c r="I91" s="13">
        <f t="shared" ca="1" si="5"/>
        <v>7</v>
      </c>
      <c r="J91" s="15" t="str">
        <f ca="1">_xlfn.XLOOKUP(Fornecedores[[#This Row],[Centro de Custo]],'Centro de Custo'!D:D,'Centro de Custo'!E:E,"",0)</f>
        <v>Produção</v>
      </c>
      <c r="K9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91" s="3">
        <f>Fornecedores[[#This Row],[Data Vencimento]]-Fornecedores[[#This Row],[Data Emissao]]</f>
        <v>91</v>
      </c>
    </row>
    <row r="92" spans="1:12" x14ac:dyDescent="0.3">
      <c r="A92" s="6" t="s">
        <v>328</v>
      </c>
      <c r="B92" s="6" t="s">
        <v>329</v>
      </c>
      <c r="C92" s="5">
        <v>45528</v>
      </c>
      <c r="D92" s="6" t="s">
        <v>330</v>
      </c>
      <c r="E92" s="4">
        <v>4126.5</v>
      </c>
      <c r="F92" s="5">
        <v>45620</v>
      </c>
      <c r="G92" s="13">
        <f t="shared" ca="1" si="4"/>
        <v>2</v>
      </c>
      <c r="H92" s="15" t="str">
        <f ca="1">_xlfn.XLOOKUP(Fornecedores[[#This Row],[Filial]],'Centro de Custo'!A:A,'Centro de Custo'!B:B,"",0)</f>
        <v>Rio de Janeiro</v>
      </c>
      <c r="I92" s="13">
        <f t="shared" ca="1" si="5"/>
        <v>7</v>
      </c>
      <c r="J92" s="15" t="str">
        <f ca="1">_xlfn.XLOOKUP(Fornecedores[[#This Row],[Centro de Custo]],'Centro de Custo'!D:D,'Centro de Custo'!E:E,"",0)</f>
        <v>Produção</v>
      </c>
      <c r="K9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92" s="3">
        <f>Fornecedores[[#This Row],[Data Vencimento]]-Fornecedores[[#This Row],[Data Emissao]]</f>
        <v>92</v>
      </c>
    </row>
    <row r="93" spans="1:12" x14ac:dyDescent="0.3">
      <c r="A93" s="6" t="s">
        <v>331</v>
      </c>
      <c r="B93" s="6" t="s">
        <v>332</v>
      </c>
      <c r="C93" s="5">
        <v>45401</v>
      </c>
      <c r="D93" s="6" t="s">
        <v>333</v>
      </c>
      <c r="E93" s="4">
        <v>7596.34</v>
      </c>
      <c r="F93" s="5">
        <v>45462</v>
      </c>
      <c r="G93" s="13">
        <f t="shared" ca="1" si="4"/>
        <v>3</v>
      </c>
      <c r="H93" s="15" t="str">
        <f ca="1">_xlfn.XLOOKUP(Fornecedores[[#This Row],[Filial]],'Centro de Custo'!A:A,'Centro de Custo'!B:B,"",0)</f>
        <v>Brasília</v>
      </c>
      <c r="I93" s="13">
        <f t="shared" ca="1" si="5"/>
        <v>1</v>
      </c>
      <c r="J93" s="15" t="str">
        <f ca="1">_xlfn.XLOOKUP(Fornecedores[[#This Row],[Centro de Custo]],'Centro de Custo'!D:D,'Centro de Custo'!E:E,"",0)</f>
        <v>Administrativo</v>
      </c>
      <c r="K9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93" s="3">
        <f>Fornecedores[[#This Row],[Data Vencimento]]-Fornecedores[[#This Row],[Data Emissao]]</f>
        <v>61</v>
      </c>
    </row>
    <row r="94" spans="1:12" x14ac:dyDescent="0.3">
      <c r="A94" s="6" t="s">
        <v>334</v>
      </c>
      <c r="B94" s="6" t="s">
        <v>335</v>
      </c>
      <c r="C94" s="5">
        <v>45439</v>
      </c>
      <c r="D94" s="6" t="s">
        <v>336</v>
      </c>
      <c r="E94" s="4">
        <v>1257.68</v>
      </c>
      <c r="F94" s="5">
        <v>45531</v>
      </c>
      <c r="G94" s="13">
        <f t="shared" ca="1" si="4"/>
        <v>8</v>
      </c>
      <c r="H94" s="15" t="str">
        <f ca="1">_xlfn.XLOOKUP(Fornecedores[[#This Row],[Filial]],'Centro de Custo'!A:A,'Centro de Custo'!B:B,"",0)</f>
        <v>Curitiba</v>
      </c>
      <c r="I94" s="13">
        <f t="shared" ca="1" si="5"/>
        <v>3</v>
      </c>
      <c r="J94" s="15" t="str">
        <f ca="1">_xlfn.XLOOKUP(Fornecedores[[#This Row],[Centro de Custo]],'Centro de Custo'!D:D,'Centro de Custo'!E:E,"",0)</f>
        <v>Contabilidade</v>
      </c>
      <c r="K9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94" s="3">
        <f>Fornecedores[[#This Row],[Data Vencimento]]-Fornecedores[[#This Row],[Data Emissao]]</f>
        <v>92</v>
      </c>
    </row>
    <row r="95" spans="1:12" x14ac:dyDescent="0.3">
      <c r="A95" s="6" t="s">
        <v>337</v>
      </c>
      <c r="B95" s="6" t="s">
        <v>338</v>
      </c>
      <c r="C95" s="5">
        <v>45327</v>
      </c>
      <c r="D95" s="6" t="s">
        <v>339</v>
      </c>
      <c r="E95" s="4">
        <v>9376.24</v>
      </c>
      <c r="F95" s="5">
        <v>45417</v>
      </c>
      <c r="G95" s="13">
        <f t="shared" ca="1" si="4"/>
        <v>8</v>
      </c>
      <c r="H95" s="15" t="str">
        <f ca="1">_xlfn.XLOOKUP(Fornecedores[[#This Row],[Filial]],'Centro de Custo'!A:A,'Centro de Custo'!B:B,"",0)</f>
        <v>Curitiba</v>
      </c>
      <c r="I95" s="13">
        <f t="shared" ca="1" si="5"/>
        <v>3</v>
      </c>
      <c r="J95" s="15" t="str">
        <f ca="1">_xlfn.XLOOKUP(Fornecedores[[#This Row],[Centro de Custo]],'Centro de Custo'!D:D,'Centro de Custo'!E:E,"",0)</f>
        <v>Contabilidade</v>
      </c>
      <c r="K9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95" s="3">
        <f>Fornecedores[[#This Row],[Data Vencimento]]-Fornecedores[[#This Row],[Data Emissao]]</f>
        <v>90</v>
      </c>
    </row>
    <row r="96" spans="1:12" x14ac:dyDescent="0.3">
      <c r="A96" s="6" t="s">
        <v>340</v>
      </c>
      <c r="B96" s="6" t="s">
        <v>341</v>
      </c>
      <c r="C96" s="5">
        <v>45373</v>
      </c>
      <c r="D96" s="6" t="s">
        <v>342</v>
      </c>
      <c r="E96" s="4">
        <v>1468.53</v>
      </c>
      <c r="F96" s="5">
        <v>45465</v>
      </c>
      <c r="G96" s="13">
        <f t="shared" ca="1" si="4"/>
        <v>1</v>
      </c>
      <c r="H96" s="15" t="str">
        <f ca="1">_xlfn.XLOOKUP(Fornecedores[[#This Row],[Filial]],'Centro de Custo'!A:A,'Centro de Custo'!B:B,"",0)</f>
        <v>São Paulo</v>
      </c>
      <c r="I96" s="13">
        <f t="shared" ca="1" si="5"/>
        <v>3</v>
      </c>
      <c r="J96" s="15" t="str">
        <f ca="1">_xlfn.XLOOKUP(Fornecedores[[#This Row],[Centro de Custo]],'Centro de Custo'!D:D,'Centro de Custo'!E:E,"",0)</f>
        <v>Contabilidade</v>
      </c>
      <c r="K96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96" s="3">
        <f>Fornecedores[[#This Row],[Data Vencimento]]-Fornecedores[[#This Row],[Data Emissao]]</f>
        <v>92</v>
      </c>
    </row>
    <row r="97" spans="1:12" x14ac:dyDescent="0.3">
      <c r="A97" s="6" t="s">
        <v>343</v>
      </c>
      <c r="B97" s="6" t="s">
        <v>344</v>
      </c>
      <c r="C97" s="5">
        <v>45625</v>
      </c>
      <c r="D97" s="6" t="s">
        <v>345</v>
      </c>
      <c r="E97" s="4">
        <v>5196.84</v>
      </c>
      <c r="F97" s="5">
        <v>45655</v>
      </c>
      <c r="G97" s="13">
        <f t="shared" ca="1" si="4"/>
        <v>3</v>
      </c>
      <c r="H97" s="15" t="str">
        <f ca="1">_xlfn.XLOOKUP(Fornecedores[[#This Row],[Filial]],'Centro de Custo'!A:A,'Centro de Custo'!B:B,"",0)</f>
        <v>Brasília</v>
      </c>
      <c r="I97" s="13">
        <f t="shared" ca="1" si="5"/>
        <v>1</v>
      </c>
      <c r="J97" s="15" t="str">
        <f ca="1">_xlfn.XLOOKUP(Fornecedores[[#This Row],[Centro de Custo]],'Centro de Custo'!D:D,'Centro de Custo'!E:E,"",0)</f>
        <v>Administrativo</v>
      </c>
      <c r="K97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97" s="3">
        <f>Fornecedores[[#This Row],[Data Vencimento]]-Fornecedores[[#This Row],[Data Emissao]]</f>
        <v>30</v>
      </c>
    </row>
    <row r="98" spans="1:12" x14ac:dyDescent="0.3">
      <c r="A98" s="6" t="s">
        <v>346</v>
      </c>
      <c r="B98" s="6" t="s">
        <v>347</v>
      </c>
      <c r="C98" s="5">
        <v>45307</v>
      </c>
      <c r="D98" s="6" t="s">
        <v>348</v>
      </c>
      <c r="E98" s="4">
        <v>8475.36</v>
      </c>
      <c r="F98" s="5">
        <v>45338</v>
      </c>
      <c r="G98" s="2">
        <v>10</v>
      </c>
      <c r="H98" s="15" t="str">
        <f>_xlfn.XLOOKUP(Fornecedores[[#This Row],[Filial]],'Centro de Custo'!A:A,'Centro de Custo'!B:B,"",0)</f>
        <v>Goiânia</v>
      </c>
      <c r="I98" s="13">
        <f t="shared" ca="1" si="5"/>
        <v>9</v>
      </c>
      <c r="J98" s="15" t="str">
        <f ca="1">_xlfn.XLOOKUP(Fornecedores[[#This Row],[Centro de Custo]],'Centro de Custo'!D:D,'Centro de Custo'!E:E,"",0)</f>
        <v>Financeiro</v>
      </c>
      <c r="K98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98" s="3">
        <f>Fornecedores[[#This Row],[Data Vencimento]]-Fornecedores[[#This Row],[Data Emissao]]</f>
        <v>31</v>
      </c>
    </row>
    <row r="99" spans="1:12" x14ac:dyDescent="0.3">
      <c r="A99" s="6" t="s">
        <v>349</v>
      </c>
      <c r="B99" s="6" t="s">
        <v>350</v>
      </c>
      <c r="C99" s="5">
        <v>45572</v>
      </c>
      <c r="D99" s="6" t="s">
        <v>351</v>
      </c>
      <c r="E99" s="4">
        <v>3809.74</v>
      </c>
      <c r="F99" s="5">
        <v>45633</v>
      </c>
      <c r="G99" s="13">
        <f ca="1">RANDBETWEEN(1,10)</f>
        <v>9</v>
      </c>
      <c r="H99" s="15" t="str">
        <f ca="1">_xlfn.XLOOKUP(Fornecedores[[#This Row],[Filial]],'Centro de Custo'!A:A,'Centro de Custo'!B:B,"",0)</f>
        <v>Recife</v>
      </c>
      <c r="I99" s="13">
        <f t="shared" ca="1" si="5"/>
        <v>8</v>
      </c>
      <c r="J99" s="15" t="str">
        <f ca="1">_xlfn.XLOOKUP(Fornecedores[[#This Row],[Centro de Custo]],'Centro de Custo'!D:D,'Centro de Custo'!E:E,"",0)</f>
        <v>Meio Ambiente</v>
      </c>
      <c r="K99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99" s="3">
        <f>Fornecedores[[#This Row],[Data Vencimento]]-Fornecedores[[#This Row],[Data Emissao]]</f>
        <v>61</v>
      </c>
    </row>
    <row r="100" spans="1:12" x14ac:dyDescent="0.3">
      <c r="A100" s="6" t="s">
        <v>352</v>
      </c>
      <c r="B100" s="6" t="s">
        <v>353</v>
      </c>
      <c r="C100" s="5">
        <v>45394</v>
      </c>
      <c r="D100" s="6" t="s">
        <v>354</v>
      </c>
      <c r="E100" s="4">
        <v>1928.61</v>
      </c>
      <c r="F100" s="5">
        <v>45455</v>
      </c>
      <c r="G100" s="13">
        <f ca="1">RANDBETWEEN(1,10)</f>
        <v>2</v>
      </c>
      <c r="H100" s="15" t="str">
        <f ca="1">_xlfn.XLOOKUP(Fornecedores[[#This Row],[Filial]],'Centro de Custo'!A:A,'Centro de Custo'!B:B,"",0)</f>
        <v>Rio de Janeiro</v>
      </c>
      <c r="I100" s="13">
        <f t="shared" ca="1" si="5"/>
        <v>9</v>
      </c>
      <c r="J100" s="15" t="str">
        <f ca="1">_xlfn.XLOOKUP(Fornecedores[[#This Row],[Centro de Custo]],'Centro de Custo'!D:D,'Centro de Custo'!E:E,"",0)</f>
        <v>Financeiro</v>
      </c>
      <c r="K100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100" s="3">
        <f>Fornecedores[[#This Row],[Data Vencimento]]-Fornecedores[[#This Row],[Data Emissao]]</f>
        <v>61</v>
      </c>
    </row>
    <row r="101" spans="1:12" x14ac:dyDescent="0.3">
      <c r="A101" s="6" t="s">
        <v>355</v>
      </c>
      <c r="B101" s="6" t="s">
        <v>356</v>
      </c>
      <c r="C101" s="5">
        <v>45492</v>
      </c>
      <c r="D101" s="6" t="s">
        <v>357</v>
      </c>
      <c r="E101" s="4">
        <v>5674.21</v>
      </c>
      <c r="F101" s="5">
        <v>45523</v>
      </c>
      <c r="G101" s="13">
        <f ca="1">RANDBETWEEN(1,10)</f>
        <v>9</v>
      </c>
      <c r="H101" s="15" t="str">
        <f ca="1">_xlfn.XLOOKUP(Fornecedores[[#This Row],[Filial]],'Centro de Custo'!A:A,'Centro de Custo'!B:B,"",0)</f>
        <v>Recife</v>
      </c>
      <c r="I101" s="13">
        <f t="shared" ca="1" si="5"/>
        <v>9</v>
      </c>
      <c r="J101" s="15" t="str">
        <f ca="1">_xlfn.XLOOKUP(Fornecedores[[#This Row],[Centro de Custo]],'Centro de Custo'!D:D,'Centro de Custo'!E:E,"",0)</f>
        <v>Financeiro</v>
      </c>
      <c r="K101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101" s="3">
        <f>Fornecedores[[#This Row],[Data Vencimento]]-Fornecedores[[#This Row],[Data Emissao]]</f>
        <v>31</v>
      </c>
    </row>
    <row r="102" spans="1:12" x14ac:dyDescent="0.3">
      <c r="A102" s="6" t="s">
        <v>408</v>
      </c>
      <c r="B102" s="6" t="s">
        <v>229</v>
      </c>
      <c r="C102" s="5">
        <v>45355</v>
      </c>
      <c r="D102" s="6" t="s">
        <v>172</v>
      </c>
      <c r="E102" s="4">
        <v>3330.5</v>
      </c>
      <c r="F102" s="5">
        <v>45445</v>
      </c>
      <c r="G102" s="13">
        <f ca="1">RANDBETWEEN(1,10)</f>
        <v>1</v>
      </c>
      <c r="H102" s="15" t="str">
        <f ca="1">_xlfn.XLOOKUP(Fornecedores[[#This Row],[Filial]],'Centro de Custo'!A:A,'Centro de Custo'!B:B,"",0)</f>
        <v>São Paulo</v>
      </c>
      <c r="I102" s="13">
        <f t="shared" ca="1" si="5"/>
        <v>1</v>
      </c>
      <c r="J102" s="15" t="str">
        <f ca="1">_xlfn.XLOOKUP(Fornecedores[[#This Row],[Centro de Custo]],'Centro de Custo'!D:D,'Centro de Custo'!E:E,"",0)</f>
        <v>Administrativo</v>
      </c>
      <c r="K102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90</v>
      </c>
      <c r="L102" s="3">
        <f>Fornecedores[[#This Row],[Data Vencimento]]-Fornecedores[[#This Row],[Data Emissao]]</f>
        <v>90</v>
      </c>
    </row>
    <row r="103" spans="1:12" x14ac:dyDescent="0.3">
      <c r="A103" s="6" t="s">
        <v>426</v>
      </c>
      <c r="B103" s="6" t="s">
        <v>428</v>
      </c>
      <c r="C103" s="5">
        <v>45470</v>
      </c>
      <c r="D103" s="6" t="s">
        <v>111</v>
      </c>
      <c r="E103" s="4">
        <v>10000</v>
      </c>
      <c r="F103" s="5">
        <v>45530</v>
      </c>
      <c r="G103" s="13">
        <f t="shared" ref="G103:G104" ca="1" si="6">RANDBETWEEN(1,10)</f>
        <v>7</v>
      </c>
      <c r="H103" s="15" t="str">
        <f ca="1">_xlfn.XLOOKUP(Fornecedores[[#This Row],[Filial]],'Centro de Custo'!A:A,'Centro de Custo'!B:B,"",0)</f>
        <v>Manaus</v>
      </c>
      <c r="I103" s="13">
        <f t="shared" ca="1" si="5"/>
        <v>8</v>
      </c>
      <c r="J103" s="15" t="str">
        <f ca="1">_xlfn.XLOOKUP(Fornecedores[[#This Row],[Centro de Custo]],'Centro de Custo'!D:D,'Centro de Custo'!E:E,"",0)</f>
        <v>Meio Ambiente</v>
      </c>
      <c r="K103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60</v>
      </c>
      <c r="L103" s="3">
        <f>Fornecedores[[#This Row],[Data Vencimento]]-Fornecedores[[#This Row],[Data Emissao]]</f>
        <v>60</v>
      </c>
    </row>
    <row r="104" spans="1:12" x14ac:dyDescent="0.3">
      <c r="A104" s="6" t="s">
        <v>427</v>
      </c>
      <c r="B104" s="6" t="s">
        <v>429</v>
      </c>
      <c r="C104" s="5">
        <v>45566</v>
      </c>
      <c r="D104" s="6" t="s">
        <v>123</v>
      </c>
      <c r="E104" s="4">
        <v>7000</v>
      </c>
      <c r="F104" s="5">
        <v>45596</v>
      </c>
      <c r="G104" s="13">
        <f t="shared" ca="1" si="6"/>
        <v>5</v>
      </c>
      <c r="H104" s="15" t="str">
        <f ca="1">_xlfn.XLOOKUP(Fornecedores[[#This Row],[Filial]],'Centro de Custo'!A:A,'Centro de Custo'!B:B,"",0)</f>
        <v xml:space="preserve">Salvador </v>
      </c>
      <c r="I104" s="13">
        <f t="shared" ca="1" si="5"/>
        <v>8</v>
      </c>
      <c r="J104" s="15" t="str">
        <f ca="1">_xlfn.XLOOKUP(Fornecedores[[#This Row],[Centro de Custo]],'Centro de Custo'!D:D,'Centro de Custo'!E:E,"",0)</f>
        <v>Meio Ambiente</v>
      </c>
      <c r="K104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104" s="3">
        <f>Fornecedores[[#This Row],[Data Vencimento]]-Fornecedores[[#This Row],[Data Emissao]]</f>
        <v>30</v>
      </c>
    </row>
    <row r="105" spans="1:12" x14ac:dyDescent="0.3">
      <c r="A105" s="6">
        <v>100104</v>
      </c>
      <c r="B105" s="6" t="s">
        <v>434</v>
      </c>
      <c r="C105" s="5">
        <v>45550</v>
      </c>
      <c r="D105" s="6" t="s">
        <v>300</v>
      </c>
      <c r="E105" s="4">
        <v>4500</v>
      </c>
      <c r="F105" s="5">
        <v>45580</v>
      </c>
      <c r="G105" s="13">
        <f ca="1">RANDBETWEEN(1,10)</f>
        <v>2</v>
      </c>
      <c r="H105" s="15" t="str">
        <f ca="1">_xlfn.XLOOKUP(Fornecedores[[#This Row],[Filial]],'Centro de Custo'!A:A,'Centro de Custo'!B:B,"",0)</f>
        <v>Rio de Janeiro</v>
      </c>
      <c r="I105" s="13">
        <f ca="1">RANDBETWEEN(1,10)</f>
        <v>8</v>
      </c>
      <c r="J105" s="15" t="str">
        <f ca="1">_xlfn.XLOOKUP(Fornecedores[[#This Row],[Centro de Custo]],'Centro de Custo'!D:D,'Centro de Custo'!E:E,"",0)</f>
        <v>Meio Ambiente</v>
      </c>
      <c r="K105" s="5" t="str">
        <f xml:space="preserve">
IF(Fornecedores[[#This Row],[Data Vencimento]]-Fornecedores[[#This Row],[Data Emissao]]&lt;=31,"30",
      IF(Fornecedores[[#This Row],[Data Vencimento]]-Fornecedores[[#This Row],[Data Emissao]]&lt;=60,"60",
            IF(Fornecedores[[#This Row],[Data Vencimento]]-Fornecedores[[#This Row],[Data Emissao]]&lt;=95,"90",
"")))</f>
        <v>30</v>
      </c>
      <c r="L105" s="3">
        <f>Fornecedores[[#This Row],[Data Vencimento]]-Fornecedores[[#This Row],[Data Emissao]]</f>
        <v>30</v>
      </c>
    </row>
  </sheetData>
  <dataValidations count="11">
    <dataValidation type="custom" allowBlank="1" showInputMessage="1" showErrorMessage="1" error="Valor Negativo. Verificar!" sqref="E2:E105" xr:uid="{3730CB3F-72EC-4B91-A3D7-621257B2149B}">
      <formula1>E2:E102&gt;0</formula1>
    </dataValidation>
    <dataValidation type="textLength" allowBlank="1" showInputMessage="1" showErrorMessage="1" error="Número de caracteres inválido. Verificar!" sqref="D2:D101 D103:D105" xr:uid="{D88A9586-13EE-493A-947B-A35401EABBE4}">
      <formula1>5</formula1>
      <formula2>40</formula2>
    </dataValidation>
    <dataValidation type="date" allowBlank="1" showInputMessage="1" showErrorMessage="1" error="Data incorreta!" sqref="F2:F105" xr:uid="{831FB444-46BF-49FC-A868-EF32DCDEC215}">
      <formula1>45292</formula1>
      <formula2>46022</formula2>
    </dataValidation>
    <dataValidation type="custom" allowBlank="1" showInputMessage="1" showErrorMessage="1" sqref="A2:A102" xr:uid="{FA3F5282-93B0-444B-9A52-0E943BFCE6D7}">
      <formula1>COUNTIF($A$1:$A$102,A2) = 1</formula1>
    </dataValidation>
    <dataValidation type="custom" allowBlank="1" showInputMessage="1" showErrorMessage="1" error="Nota fiscal já lançada. Verificar!" sqref="B2:B102" xr:uid="{790C9754-2DB6-4501-B2E6-3DAC20875FDD}">
      <formula1>COUNTIF($B$2:$B$102,B2) = 1</formula1>
    </dataValidation>
    <dataValidation type="list" allowBlank="1" showInputMessage="1" showErrorMessage="1" error="Número de caracteres inválido. Verificar!" sqref="D102" xr:uid="{18C8DB70-015B-420C-8919-847FD998CC79}">
      <formula1>Lista_Fornecedores</formula1>
    </dataValidation>
    <dataValidation type="list" allowBlank="1" showInputMessage="1" showErrorMessage="1" sqref="H105" xr:uid="{094D4E57-83F5-4CAB-9C92-9C52A859F95F}">
      <formula1>Nome_Filial</formula1>
    </dataValidation>
    <dataValidation type="custom" allowBlank="1" showInputMessage="1" showErrorMessage="1" error="Nota fiscal já lançada. Verificar!" sqref="B103" xr:uid="{CAB16B0B-1AFA-4951-A3A5-821F4AA52B72}">
      <formula1>COUNTIF($B$2:$B$103,B103) = 1</formula1>
    </dataValidation>
    <dataValidation type="custom" allowBlank="1" showInputMessage="1" showErrorMessage="1" sqref="A103" xr:uid="{69CD885D-45BF-4FF2-BB3A-69AF10597584}">
      <formula1>COUNTIF($A$1:$A$103,A103) = 1</formula1>
    </dataValidation>
    <dataValidation type="custom" allowBlank="1" showInputMessage="1" showErrorMessage="1" error="Nota fiscal já lançada. Verificar!" sqref="B104" xr:uid="{9C06A7AB-7BAC-43E7-84CF-253FC38181D1}">
      <formula1>COUNTIF($B$2:$B$104,B104) = 1</formula1>
    </dataValidation>
    <dataValidation type="custom" allowBlank="1" showInputMessage="1" showErrorMessage="1" sqref="A104" xr:uid="{33404E90-5D46-44E9-8192-62DB22CD9376}">
      <formula1>COUNTIF($A$1:$A$104,A104) = 1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Title="Erro na informação" error="Você digitou um valor diferente de 1 a 10. " promptTitle="Digite a Filial" prompt="Digite no formato de 1 a 10" xr:uid="{B00E5C97-49BA-4617-BD41-4606CD983272}">
          <x14:formula1>
            <xm:f>'Centro de Custo'!$A$2:$A$11</xm:f>
          </x14:formula1>
          <xm:sqref>G2:G105</xm:sqref>
        </x14:dataValidation>
        <x14:dataValidation type="list" allowBlank="1" showInputMessage="1" showErrorMessage="1" xr:uid="{6BD32E0F-BCFE-4629-B1CA-4CF6B841DBFD}">
          <x14:formula1>
            <xm:f>'Centro de Custo'!$G$2:$G$4</xm:f>
          </x14:formula1>
          <xm:sqref>K1 K105:K1048576</xm:sqref>
        </x14:dataValidation>
        <x14:dataValidation type="list" allowBlank="1" showInputMessage="1" showErrorMessage="1" error="Favor inserir informação válida. Conforme listagem na Planilha &quot;Centro de Custo&quot;" xr:uid="{2558FCB6-0892-42B1-BCC5-5A5F4E2D8820}">
          <x14:formula1>
            <xm:f>'Centro de Custo'!$B$2:$B$11</xm:f>
          </x14:formula1>
          <xm:sqref>H1:H104</xm:sqref>
        </x14:dataValidation>
        <x14:dataValidation type="list" allowBlank="1" showInputMessage="1" showErrorMessage="1" xr:uid="{6513EABC-E782-407E-A4C8-2E6A09662583}">
          <x14:formula1>
            <xm:f>'Centro de Custo'!$G$2:$G$5</xm:f>
          </x14:formula1>
          <xm:sqref>K2:K104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A8C7E-CF63-4959-9A55-AAD5838AA127}">
  <dimension ref="A1:J49"/>
  <sheetViews>
    <sheetView workbookViewId="0">
      <selection activeCell="E15" sqref="E15"/>
    </sheetView>
  </sheetViews>
  <sheetFormatPr defaultRowHeight="14.4" x14ac:dyDescent="0.3"/>
  <cols>
    <col min="1" max="1" width="8.77734375" style="3"/>
    <col min="2" max="2" width="15.21875" customWidth="1"/>
    <col min="4" max="4" width="15.109375" style="3" customWidth="1"/>
    <col min="5" max="5" width="19.6640625" customWidth="1"/>
    <col min="7" max="7" width="21.109375" style="3" customWidth="1"/>
    <col min="10" max="10" width="30.5546875" customWidth="1"/>
  </cols>
  <sheetData>
    <row r="1" spans="1:10" x14ac:dyDescent="0.3">
      <c r="A1" s="21" t="s">
        <v>379</v>
      </c>
      <c r="B1" s="20" t="s">
        <v>381</v>
      </c>
      <c r="D1" s="21" t="s">
        <v>391</v>
      </c>
      <c r="E1" s="20" t="s">
        <v>402</v>
      </c>
      <c r="G1" s="21" t="s">
        <v>407</v>
      </c>
      <c r="J1" s="20" t="s">
        <v>409</v>
      </c>
    </row>
    <row r="2" spans="1:10" x14ac:dyDescent="0.3">
      <c r="A2" s="3">
        <v>1</v>
      </c>
      <c r="B2" t="s">
        <v>380</v>
      </c>
      <c r="D2" s="3">
        <v>1</v>
      </c>
      <c r="E2" t="s">
        <v>392</v>
      </c>
      <c r="G2" s="3">
        <v>30</v>
      </c>
      <c r="J2" t="s">
        <v>324</v>
      </c>
    </row>
    <row r="3" spans="1:10" x14ac:dyDescent="0.3">
      <c r="A3" s="3">
        <v>2</v>
      </c>
      <c r="B3" t="s">
        <v>383</v>
      </c>
      <c r="D3" s="3">
        <v>2</v>
      </c>
      <c r="E3" t="s">
        <v>393</v>
      </c>
      <c r="G3" s="3">
        <v>60</v>
      </c>
      <c r="J3" t="s">
        <v>303</v>
      </c>
    </row>
    <row r="4" spans="1:10" x14ac:dyDescent="0.3">
      <c r="A4" s="3">
        <v>3</v>
      </c>
      <c r="B4" t="s">
        <v>384</v>
      </c>
      <c r="D4" s="3">
        <v>3</v>
      </c>
      <c r="E4" t="s">
        <v>394</v>
      </c>
      <c r="G4" s="3">
        <v>90</v>
      </c>
      <c r="J4" t="s">
        <v>199</v>
      </c>
    </row>
    <row r="5" spans="1:10" x14ac:dyDescent="0.3">
      <c r="A5" s="3">
        <v>4</v>
      </c>
      <c r="B5" t="s">
        <v>385</v>
      </c>
      <c r="D5" s="3">
        <v>4</v>
      </c>
      <c r="E5" t="s">
        <v>395</v>
      </c>
      <c r="G5" s="3">
        <v>120</v>
      </c>
      <c r="J5" t="s">
        <v>279</v>
      </c>
    </row>
    <row r="6" spans="1:10" x14ac:dyDescent="0.3">
      <c r="A6" s="3">
        <v>5</v>
      </c>
      <c r="B6" t="s">
        <v>386</v>
      </c>
      <c r="D6" s="3">
        <v>5</v>
      </c>
      <c r="E6" t="s">
        <v>396</v>
      </c>
      <c r="J6" t="s">
        <v>291</v>
      </c>
    </row>
    <row r="7" spans="1:10" x14ac:dyDescent="0.3">
      <c r="A7" s="3">
        <v>6</v>
      </c>
      <c r="B7" t="s">
        <v>387</v>
      </c>
      <c r="D7" s="3">
        <v>6</v>
      </c>
      <c r="E7" t="s">
        <v>397</v>
      </c>
      <c r="J7" t="s">
        <v>161</v>
      </c>
    </row>
    <row r="8" spans="1:10" x14ac:dyDescent="0.3">
      <c r="A8" s="3">
        <v>7</v>
      </c>
      <c r="B8" t="s">
        <v>388</v>
      </c>
      <c r="D8" s="3">
        <v>7</v>
      </c>
      <c r="E8" t="s">
        <v>398</v>
      </c>
      <c r="J8" t="s">
        <v>309</v>
      </c>
    </row>
    <row r="9" spans="1:10" x14ac:dyDescent="0.3">
      <c r="A9" s="3">
        <v>8</v>
      </c>
      <c r="B9" t="s">
        <v>382</v>
      </c>
      <c r="D9" s="3">
        <v>8</v>
      </c>
      <c r="E9" t="s">
        <v>399</v>
      </c>
      <c r="J9" t="s">
        <v>130</v>
      </c>
    </row>
    <row r="10" spans="1:10" x14ac:dyDescent="0.3">
      <c r="A10" s="3">
        <v>9</v>
      </c>
      <c r="B10" t="s">
        <v>389</v>
      </c>
      <c r="D10" s="3">
        <v>9</v>
      </c>
      <c r="E10" t="s">
        <v>400</v>
      </c>
      <c r="J10" t="s">
        <v>354</v>
      </c>
    </row>
    <row r="11" spans="1:10" x14ac:dyDescent="0.3">
      <c r="A11" s="3">
        <v>10</v>
      </c>
      <c r="B11" t="s">
        <v>390</v>
      </c>
      <c r="D11" s="3">
        <v>10</v>
      </c>
      <c r="E11" t="s">
        <v>401</v>
      </c>
      <c r="J11" t="s">
        <v>297</v>
      </c>
    </row>
    <row r="12" spans="1:10" x14ac:dyDescent="0.3">
      <c r="B12" t="s">
        <v>411</v>
      </c>
      <c r="J12" t="s">
        <v>321</v>
      </c>
    </row>
    <row r="13" spans="1:10" x14ac:dyDescent="0.3">
      <c r="B13" t="s">
        <v>412</v>
      </c>
      <c r="J13" t="s">
        <v>315</v>
      </c>
    </row>
    <row r="14" spans="1:10" x14ac:dyDescent="0.3">
      <c r="J14" t="s">
        <v>336</v>
      </c>
    </row>
    <row r="15" spans="1:10" x14ac:dyDescent="0.3">
      <c r="J15" t="s">
        <v>214</v>
      </c>
    </row>
    <row r="16" spans="1:10" x14ac:dyDescent="0.3">
      <c r="J16" t="s">
        <v>149</v>
      </c>
    </row>
    <row r="17" spans="10:10" x14ac:dyDescent="0.3">
      <c r="J17" t="s">
        <v>339</v>
      </c>
    </row>
    <row r="18" spans="10:10" x14ac:dyDescent="0.3">
      <c r="J18" t="s">
        <v>285</v>
      </c>
    </row>
    <row r="19" spans="10:10" x14ac:dyDescent="0.3">
      <c r="J19" t="s">
        <v>300</v>
      </c>
    </row>
    <row r="20" spans="10:10" x14ac:dyDescent="0.3">
      <c r="J20" t="s">
        <v>154</v>
      </c>
    </row>
    <row r="21" spans="10:10" x14ac:dyDescent="0.3">
      <c r="J21" t="s">
        <v>357</v>
      </c>
    </row>
    <row r="22" spans="10:10" x14ac:dyDescent="0.3">
      <c r="J22" t="s">
        <v>318</v>
      </c>
    </row>
    <row r="23" spans="10:10" x14ac:dyDescent="0.3">
      <c r="J23" t="s">
        <v>282</v>
      </c>
    </row>
    <row r="24" spans="10:10" x14ac:dyDescent="0.3">
      <c r="J24" t="s">
        <v>111</v>
      </c>
    </row>
    <row r="25" spans="10:10" x14ac:dyDescent="0.3">
      <c r="J25" t="s">
        <v>135</v>
      </c>
    </row>
    <row r="26" spans="10:10" x14ac:dyDescent="0.3">
      <c r="J26" t="s">
        <v>330</v>
      </c>
    </row>
    <row r="27" spans="10:10" x14ac:dyDescent="0.3">
      <c r="J27" t="s">
        <v>172</v>
      </c>
    </row>
    <row r="28" spans="10:10" x14ac:dyDescent="0.3">
      <c r="J28" t="s">
        <v>169</v>
      </c>
    </row>
    <row r="29" spans="10:10" x14ac:dyDescent="0.3">
      <c r="J29" t="s">
        <v>120</v>
      </c>
    </row>
    <row r="30" spans="10:10" x14ac:dyDescent="0.3">
      <c r="J30" t="s">
        <v>207</v>
      </c>
    </row>
    <row r="31" spans="10:10" x14ac:dyDescent="0.3">
      <c r="J31" t="s">
        <v>141</v>
      </c>
    </row>
    <row r="32" spans="10:10" x14ac:dyDescent="0.3">
      <c r="J32" t="s">
        <v>117</v>
      </c>
    </row>
    <row r="33" spans="6:10" x14ac:dyDescent="0.3">
      <c r="J33" t="s">
        <v>114</v>
      </c>
    </row>
    <row r="34" spans="6:10" x14ac:dyDescent="0.3">
      <c r="J34" t="s">
        <v>144</v>
      </c>
    </row>
    <row r="35" spans="6:10" x14ac:dyDescent="0.3">
      <c r="J35" t="s">
        <v>294</v>
      </c>
    </row>
    <row r="36" spans="6:10" x14ac:dyDescent="0.3">
      <c r="J36" t="s">
        <v>348</v>
      </c>
    </row>
    <row r="37" spans="6:10" x14ac:dyDescent="0.3">
      <c r="J37" t="s">
        <v>166</v>
      </c>
    </row>
    <row r="38" spans="6:10" x14ac:dyDescent="0.3">
      <c r="J38" t="s">
        <v>312</v>
      </c>
    </row>
    <row r="39" spans="6:10" x14ac:dyDescent="0.3">
      <c r="J39" t="s">
        <v>342</v>
      </c>
    </row>
    <row r="40" spans="6:10" x14ac:dyDescent="0.3">
      <c r="F40" t="s">
        <v>342</v>
      </c>
      <c r="J40" t="s">
        <v>123</v>
      </c>
    </row>
    <row r="41" spans="6:10" x14ac:dyDescent="0.3">
      <c r="F41" t="s">
        <v>123</v>
      </c>
      <c r="J41" t="s">
        <v>138</v>
      </c>
    </row>
    <row r="42" spans="6:10" x14ac:dyDescent="0.3">
      <c r="F42" t="s">
        <v>202</v>
      </c>
      <c r="J42" t="s">
        <v>410</v>
      </c>
    </row>
    <row r="43" spans="6:10" x14ac:dyDescent="0.3">
      <c r="F43" t="s">
        <v>138</v>
      </c>
    </row>
    <row r="44" spans="6:10" x14ac:dyDescent="0.3">
      <c r="F44" t="s">
        <v>262</v>
      </c>
    </row>
    <row r="45" spans="6:10" x14ac:dyDescent="0.3">
      <c r="F45" t="s">
        <v>288</v>
      </c>
    </row>
    <row r="46" spans="6:10" x14ac:dyDescent="0.3">
      <c r="F46" t="s">
        <v>345</v>
      </c>
    </row>
    <row r="47" spans="6:10" x14ac:dyDescent="0.3">
      <c r="F47" t="s">
        <v>327</v>
      </c>
    </row>
    <row r="48" spans="6:10" x14ac:dyDescent="0.3">
      <c r="F48" t="s">
        <v>333</v>
      </c>
    </row>
    <row r="49" spans="6:6" x14ac:dyDescent="0.3">
      <c r="F49" t="s">
        <v>351</v>
      </c>
    </row>
  </sheetData>
  <phoneticPr fontId="2" type="noConversion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92352-2343-439F-B608-E0FDA5FD3353}">
  <dimension ref="A1:D226"/>
  <sheetViews>
    <sheetView topLeftCell="A16" zoomScaleNormal="100" workbookViewId="0">
      <selection activeCell="D26" sqref="D26"/>
    </sheetView>
  </sheetViews>
  <sheetFormatPr defaultRowHeight="14.4" x14ac:dyDescent="0.3"/>
  <cols>
    <col min="1" max="1" width="34.77734375" customWidth="1"/>
    <col min="2" max="2" width="15.44140625" customWidth="1"/>
    <col min="3" max="3" width="18.21875" style="3" customWidth="1"/>
    <col min="4" max="4" width="27.77734375" bestFit="1" customWidth="1"/>
    <col min="5" max="5" width="18.33203125" bestFit="1" customWidth="1"/>
    <col min="6" max="6" width="13.21875" customWidth="1"/>
    <col min="7" max="12" width="8.77734375" bestFit="1" customWidth="1"/>
    <col min="13" max="14" width="7.77734375" bestFit="1" customWidth="1"/>
    <col min="15" max="16" width="8.77734375" bestFit="1" customWidth="1"/>
    <col min="17" max="17" width="9.77734375" bestFit="1" customWidth="1"/>
    <col min="18" max="20" width="10.21875" bestFit="1" customWidth="1"/>
    <col min="21" max="21" width="8.77734375" bestFit="1" customWidth="1"/>
    <col min="22" max="28" width="10.21875" bestFit="1" customWidth="1"/>
    <col min="29" max="29" width="8.77734375" bestFit="1" customWidth="1"/>
    <col min="30" max="40" width="10.21875" bestFit="1" customWidth="1"/>
    <col min="41" max="41" width="8.77734375" bestFit="1" customWidth="1"/>
    <col min="42" max="51" width="10.21875" bestFit="1" customWidth="1"/>
    <col min="52" max="52" width="8.77734375" bestFit="1" customWidth="1"/>
    <col min="53" max="59" width="10.21875" bestFit="1" customWidth="1"/>
    <col min="60" max="60" width="8.77734375" bestFit="1" customWidth="1"/>
    <col min="61" max="67" width="10.21875" bestFit="1" customWidth="1"/>
    <col min="68" max="68" width="8.77734375" bestFit="1" customWidth="1"/>
    <col min="69" max="74" width="10.21875" bestFit="1" customWidth="1"/>
    <col min="75" max="75" width="8.77734375" bestFit="1" customWidth="1"/>
    <col min="76" max="80" width="10.21875" bestFit="1" customWidth="1"/>
    <col min="81" max="81" width="7.77734375" bestFit="1" customWidth="1"/>
    <col min="82" max="88" width="10.21875" bestFit="1" customWidth="1"/>
    <col min="89" max="89" width="8" bestFit="1" customWidth="1"/>
    <col min="90" max="97" width="10.21875" bestFit="1" customWidth="1"/>
    <col min="98" max="98" width="8.77734375" bestFit="1" customWidth="1"/>
    <col min="99" max="105" width="10.21875" bestFit="1" customWidth="1"/>
    <col min="106" max="106" width="8.77734375" bestFit="1" customWidth="1"/>
    <col min="107" max="107" width="9.77734375" bestFit="1" customWidth="1"/>
    <col min="108" max="108" width="14.77734375" bestFit="1" customWidth="1"/>
    <col min="109" max="109" width="12" bestFit="1" customWidth="1"/>
    <col min="110" max="110" width="14.77734375" bestFit="1" customWidth="1"/>
    <col min="111" max="111" width="12" bestFit="1" customWidth="1"/>
    <col min="112" max="112" width="14.77734375" bestFit="1" customWidth="1"/>
    <col min="113" max="113" width="12" bestFit="1" customWidth="1"/>
    <col min="114" max="114" width="14.77734375" bestFit="1" customWidth="1"/>
    <col min="115" max="115" width="8.77734375" bestFit="1" customWidth="1"/>
    <col min="116" max="116" width="12" bestFit="1" customWidth="1"/>
    <col min="117" max="117" width="14.77734375" bestFit="1" customWidth="1"/>
    <col min="118" max="118" width="12" bestFit="1" customWidth="1"/>
    <col min="119" max="119" width="14.77734375" bestFit="1" customWidth="1"/>
    <col min="120" max="120" width="12" bestFit="1" customWidth="1"/>
    <col min="121" max="121" width="14.77734375" bestFit="1" customWidth="1"/>
    <col min="122" max="122" width="12" bestFit="1" customWidth="1"/>
    <col min="123" max="123" width="14.77734375" bestFit="1" customWidth="1"/>
    <col min="124" max="124" width="12" bestFit="1" customWidth="1"/>
    <col min="125" max="125" width="14.77734375" bestFit="1" customWidth="1"/>
    <col min="126" max="126" width="12" bestFit="1" customWidth="1"/>
    <col min="127" max="127" width="14.77734375" bestFit="1" customWidth="1"/>
    <col min="128" max="128" width="12" bestFit="1" customWidth="1"/>
    <col min="129" max="129" width="14.77734375" bestFit="1" customWidth="1"/>
    <col min="130" max="130" width="8.77734375" bestFit="1" customWidth="1"/>
    <col min="131" max="131" width="12" bestFit="1" customWidth="1"/>
    <col min="132" max="132" width="10.21875" bestFit="1" customWidth="1"/>
    <col min="133" max="133" width="14.77734375" bestFit="1" customWidth="1"/>
    <col min="134" max="134" width="12" bestFit="1" customWidth="1"/>
    <col min="135" max="135" width="14.77734375" bestFit="1" customWidth="1"/>
    <col min="136" max="136" width="12" bestFit="1" customWidth="1"/>
    <col min="137" max="137" width="14.77734375" bestFit="1" customWidth="1"/>
    <col min="138" max="138" width="12" bestFit="1" customWidth="1"/>
    <col min="139" max="139" width="14.77734375" bestFit="1" customWidth="1"/>
    <col min="140" max="140" width="12" bestFit="1" customWidth="1"/>
    <col min="141" max="141" width="14.77734375" bestFit="1" customWidth="1"/>
    <col min="142" max="142" width="12" bestFit="1" customWidth="1"/>
    <col min="143" max="143" width="14.77734375" bestFit="1" customWidth="1"/>
    <col min="144" max="144" width="8.77734375" bestFit="1" customWidth="1"/>
    <col min="145" max="145" width="12" bestFit="1" customWidth="1"/>
    <col min="146" max="146" width="14.77734375" bestFit="1" customWidth="1"/>
    <col min="147" max="147" width="12" bestFit="1" customWidth="1"/>
    <col min="148" max="148" width="14.77734375" bestFit="1" customWidth="1"/>
    <col min="149" max="149" width="12" bestFit="1" customWidth="1"/>
    <col min="150" max="150" width="10.21875" bestFit="1" customWidth="1"/>
    <col min="151" max="151" width="14.77734375" bestFit="1" customWidth="1"/>
    <col min="152" max="152" width="12" bestFit="1" customWidth="1"/>
    <col min="153" max="153" width="14.77734375" bestFit="1" customWidth="1"/>
    <col min="154" max="154" width="12" bestFit="1" customWidth="1"/>
    <col min="155" max="155" width="10.21875" bestFit="1" customWidth="1"/>
    <col min="156" max="156" width="14.77734375" bestFit="1" customWidth="1"/>
    <col min="157" max="157" width="7.77734375" bestFit="1" customWidth="1"/>
    <col min="158" max="158" width="12" bestFit="1" customWidth="1"/>
    <col min="159" max="159" width="14.77734375" bestFit="1" customWidth="1"/>
    <col min="160" max="160" width="12" bestFit="1" customWidth="1"/>
    <col min="161" max="161" width="14.77734375" bestFit="1" customWidth="1"/>
    <col min="162" max="162" width="12" bestFit="1" customWidth="1"/>
    <col min="163" max="163" width="14.77734375" bestFit="1" customWidth="1"/>
    <col min="164" max="164" width="12" bestFit="1" customWidth="1"/>
    <col min="165" max="165" width="14.77734375" bestFit="1" customWidth="1"/>
    <col min="166" max="166" width="12" bestFit="1" customWidth="1"/>
    <col min="167" max="167" width="14.77734375" bestFit="1" customWidth="1"/>
    <col min="168" max="168" width="12" bestFit="1" customWidth="1"/>
    <col min="169" max="169" width="14.77734375" bestFit="1" customWidth="1"/>
    <col min="170" max="170" width="12" bestFit="1" customWidth="1"/>
    <col min="171" max="171" width="14.77734375" bestFit="1" customWidth="1"/>
    <col min="172" max="172" width="8" bestFit="1" customWidth="1"/>
    <col min="173" max="173" width="12" bestFit="1" customWidth="1"/>
    <col min="174" max="174" width="14.77734375" bestFit="1" customWidth="1"/>
    <col min="175" max="175" width="12" bestFit="1" customWidth="1"/>
    <col min="176" max="176" width="14.77734375" bestFit="1" customWidth="1"/>
    <col min="177" max="177" width="12" bestFit="1" customWidth="1"/>
    <col min="178" max="178" width="14.77734375" bestFit="1" customWidth="1"/>
    <col min="179" max="179" width="12" bestFit="1" customWidth="1"/>
    <col min="180" max="180" width="10.21875" bestFit="1" customWidth="1"/>
    <col min="181" max="181" width="14.77734375" bestFit="1" customWidth="1"/>
    <col min="182" max="182" width="12" bestFit="1" customWidth="1"/>
    <col min="183" max="183" width="14.77734375" bestFit="1" customWidth="1"/>
    <col min="184" max="184" width="12" bestFit="1" customWidth="1"/>
    <col min="185" max="185" width="14.77734375" bestFit="1" customWidth="1"/>
    <col min="186" max="186" width="12" bestFit="1" customWidth="1"/>
    <col min="187" max="187" width="10.21875" bestFit="1" customWidth="1"/>
    <col min="188" max="188" width="14.77734375" bestFit="1" customWidth="1"/>
    <col min="189" max="189" width="12" bestFit="1" customWidth="1"/>
    <col min="190" max="190" width="14.77734375" bestFit="1" customWidth="1"/>
    <col min="191" max="191" width="8.77734375" bestFit="1" customWidth="1"/>
    <col min="192" max="192" width="12" bestFit="1" customWidth="1"/>
    <col min="193" max="193" width="14.77734375" bestFit="1" customWidth="1"/>
    <col min="194" max="194" width="12" bestFit="1" customWidth="1"/>
    <col min="195" max="195" width="14.77734375" bestFit="1" customWidth="1"/>
    <col min="196" max="196" width="12" bestFit="1" customWidth="1"/>
    <col min="197" max="197" width="14.77734375" bestFit="1" customWidth="1"/>
    <col min="198" max="198" width="12" bestFit="1" customWidth="1"/>
    <col min="199" max="199" width="14.77734375" bestFit="1" customWidth="1"/>
    <col min="200" max="200" width="12" bestFit="1" customWidth="1"/>
    <col min="201" max="201" width="14.77734375" bestFit="1" customWidth="1"/>
    <col min="202" max="202" width="12" bestFit="1" customWidth="1"/>
    <col min="203" max="203" width="14.77734375" bestFit="1" customWidth="1"/>
    <col min="204" max="204" width="12" bestFit="1" customWidth="1"/>
    <col min="205" max="205" width="14.77734375" bestFit="1" customWidth="1"/>
    <col min="206" max="206" width="8.77734375" bestFit="1" customWidth="1"/>
    <col min="207" max="207" width="9.77734375" bestFit="1" customWidth="1"/>
    <col min="208" max="208" width="14.77734375" bestFit="1" customWidth="1"/>
    <col min="209" max="209" width="8.77734375" bestFit="1" customWidth="1"/>
    <col min="210" max="210" width="9.77734375" bestFit="1" customWidth="1"/>
    <col min="211" max="211" width="8.77734375" bestFit="1" customWidth="1"/>
    <col min="212" max="212" width="12" bestFit="1" customWidth="1"/>
    <col min="213" max="213" width="14.77734375" bestFit="1" customWidth="1"/>
    <col min="214" max="214" width="10.5546875" bestFit="1" customWidth="1"/>
    <col min="215" max="215" width="12" bestFit="1" customWidth="1"/>
    <col min="216" max="216" width="14.77734375" bestFit="1" customWidth="1"/>
    <col min="217" max="217" width="10.5546875" bestFit="1" customWidth="1"/>
    <col min="218" max="218" width="12" bestFit="1" customWidth="1"/>
    <col min="219" max="219" width="10.21875" bestFit="1" customWidth="1"/>
    <col min="220" max="220" width="14.77734375" bestFit="1" customWidth="1"/>
    <col min="221" max="221" width="10.5546875" bestFit="1" customWidth="1"/>
    <col min="222" max="222" width="12" bestFit="1" customWidth="1"/>
    <col min="223" max="223" width="14.77734375" bestFit="1" customWidth="1"/>
    <col min="224" max="224" width="10.5546875" bestFit="1" customWidth="1"/>
    <col min="225" max="225" width="12" bestFit="1" customWidth="1"/>
    <col min="226" max="226" width="10.21875" bestFit="1" customWidth="1"/>
    <col min="227" max="227" width="14.77734375" bestFit="1" customWidth="1"/>
    <col min="228" max="228" width="10.5546875" bestFit="1" customWidth="1"/>
    <col min="229" max="229" width="7.77734375" bestFit="1" customWidth="1"/>
    <col min="230" max="230" width="12" bestFit="1" customWidth="1"/>
    <col min="231" max="231" width="14.77734375" bestFit="1" customWidth="1"/>
    <col min="232" max="232" width="10.77734375" bestFit="1" customWidth="1"/>
    <col min="233" max="233" width="12" bestFit="1" customWidth="1"/>
    <col min="234" max="234" width="14.77734375" bestFit="1" customWidth="1"/>
    <col min="235" max="235" width="10.77734375" bestFit="1" customWidth="1"/>
    <col min="236" max="236" width="12" bestFit="1" customWidth="1"/>
    <col min="237" max="237" width="14.77734375" bestFit="1" customWidth="1"/>
    <col min="238" max="238" width="10.77734375" bestFit="1" customWidth="1"/>
    <col min="239" max="239" width="12" bestFit="1" customWidth="1"/>
    <col min="240" max="240" width="14.77734375" bestFit="1" customWidth="1"/>
    <col min="241" max="241" width="10.77734375" bestFit="1" customWidth="1"/>
    <col min="242" max="242" width="12" bestFit="1" customWidth="1"/>
    <col min="243" max="243" width="14.77734375" bestFit="1" customWidth="1"/>
    <col min="244" max="244" width="10.77734375" bestFit="1" customWidth="1"/>
    <col min="245" max="245" width="12" bestFit="1" customWidth="1"/>
    <col min="246" max="246" width="14.77734375" bestFit="1" customWidth="1"/>
    <col min="247" max="247" width="10.77734375" bestFit="1" customWidth="1"/>
    <col min="248" max="248" width="12" bestFit="1" customWidth="1"/>
    <col min="249" max="249" width="14.77734375" bestFit="1" customWidth="1"/>
    <col min="250" max="250" width="10.77734375" bestFit="1" customWidth="1"/>
    <col min="251" max="251" width="8" bestFit="1" customWidth="1"/>
    <col min="252" max="252" width="12" bestFit="1" customWidth="1"/>
    <col min="253" max="253" width="14.77734375" bestFit="1" customWidth="1"/>
    <col min="254" max="254" width="11" bestFit="1" customWidth="1"/>
    <col min="255" max="255" width="12" bestFit="1" customWidth="1"/>
    <col min="256" max="256" width="14.77734375" bestFit="1" customWidth="1"/>
    <col min="257" max="257" width="11" bestFit="1" customWidth="1"/>
    <col min="258" max="258" width="12" bestFit="1" customWidth="1"/>
    <col min="259" max="259" width="14.77734375" bestFit="1" customWidth="1"/>
    <col min="260" max="260" width="11" bestFit="1" customWidth="1"/>
    <col min="261" max="261" width="12" bestFit="1" customWidth="1"/>
    <col min="262" max="262" width="10.21875" bestFit="1" customWidth="1"/>
    <col min="263" max="263" width="14.77734375" bestFit="1" customWidth="1"/>
    <col min="264" max="264" width="11" bestFit="1" customWidth="1"/>
    <col min="265" max="265" width="12" bestFit="1" customWidth="1"/>
    <col min="266" max="266" width="14.77734375" bestFit="1" customWidth="1"/>
    <col min="267" max="267" width="11" bestFit="1" customWidth="1"/>
    <col min="268" max="268" width="12" bestFit="1" customWidth="1"/>
    <col min="269" max="269" width="14.77734375" bestFit="1" customWidth="1"/>
    <col min="270" max="270" width="11" bestFit="1" customWidth="1"/>
    <col min="271" max="271" width="12" bestFit="1" customWidth="1"/>
    <col min="272" max="272" width="10.21875" bestFit="1" customWidth="1"/>
    <col min="273" max="273" width="14.77734375" bestFit="1" customWidth="1"/>
    <col min="274" max="274" width="11" bestFit="1" customWidth="1"/>
    <col min="275" max="275" width="12" bestFit="1" customWidth="1"/>
    <col min="276" max="276" width="14.77734375" bestFit="1" customWidth="1"/>
    <col min="277" max="277" width="11" bestFit="1" customWidth="1"/>
    <col min="278" max="278" width="8.77734375" bestFit="1" customWidth="1"/>
    <col min="279" max="279" width="12" bestFit="1" customWidth="1"/>
    <col min="280" max="280" width="14.77734375" bestFit="1" customWidth="1"/>
    <col min="281" max="281" width="10.88671875" bestFit="1" customWidth="1"/>
    <col min="282" max="282" width="12" bestFit="1" customWidth="1"/>
    <col min="283" max="283" width="14.77734375" bestFit="1" customWidth="1"/>
    <col min="284" max="284" width="10.88671875" bestFit="1" customWidth="1"/>
    <col min="285" max="285" width="12" bestFit="1" customWidth="1"/>
    <col min="286" max="286" width="14.77734375" bestFit="1" customWidth="1"/>
    <col min="287" max="287" width="10.88671875" bestFit="1" customWidth="1"/>
    <col min="288" max="288" width="12" bestFit="1" customWidth="1"/>
    <col min="289" max="289" width="14.77734375" bestFit="1" customWidth="1"/>
    <col min="290" max="290" width="10.88671875" bestFit="1" customWidth="1"/>
    <col min="291" max="291" width="12" bestFit="1" customWidth="1"/>
    <col min="292" max="292" width="14.77734375" bestFit="1" customWidth="1"/>
    <col min="293" max="293" width="10.88671875" bestFit="1" customWidth="1"/>
    <col min="294" max="294" width="12" bestFit="1" customWidth="1"/>
    <col min="295" max="295" width="14.77734375" bestFit="1" customWidth="1"/>
    <col min="296" max="296" width="10.88671875" bestFit="1" customWidth="1"/>
    <col min="297" max="297" width="12" bestFit="1" customWidth="1"/>
    <col min="298" max="298" width="14.77734375" bestFit="1" customWidth="1"/>
    <col min="299" max="299" width="10.88671875" bestFit="1" customWidth="1"/>
    <col min="300" max="300" width="8.77734375" bestFit="1" customWidth="1"/>
    <col min="301" max="301" width="9.77734375" bestFit="1" customWidth="1"/>
    <col min="302" max="302" width="12" bestFit="1" customWidth="1"/>
    <col min="303" max="303" width="14.77734375" bestFit="1" customWidth="1"/>
    <col min="304" max="304" width="10.88671875" bestFit="1" customWidth="1"/>
    <col min="305" max="305" width="12" bestFit="1" customWidth="1"/>
    <col min="306" max="306" width="14.77734375" bestFit="1" customWidth="1"/>
    <col min="307" max="307" width="10.88671875" bestFit="1" customWidth="1"/>
    <col min="308" max="308" width="8.77734375" bestFit="1" customWidth="1"/>
    <col min="309" max="309" width="9.77734375" bestFit="1" customWidth="1"/>
  </cols>
  <sheetData>
    <row r="1" spans="1:4" x14ac:dyDescent="0.3">
      <c r="A1" s="7" t="s">
        <v>403</v>
      </c>
      <c r="B1" t="s">
        <v>405</v>
      </c>
    </row>
    <row r="2" spans="1:4" x14ac:dyDescent="0.3">
      <c r="A2" s="7" t="s">
        <v>404</v>
      </c>
      <c r="B2" t="s">
        <v>405</v>
      </c>
    </row>
    <row r="3" spans="1:4" x14ac:dyDescent="0.3">
      <c r="A3" s="7" t="s">
        <v>377</v>
      </c>
      <c r="B3" t="s">
        <v>405</v>
      </c>
    </row>
    <row r="4" spans="1:4" x14ac:dyDescent="0.3">
      <c r="C4"/>
    </row>
    <row r="5" spans="1:4" x14ac:dyDescent="0.3">
      <c r="A5" s="7" t="s">
        <v>106</v>
      </c>
      <c r="B5" s="7" t="s">
        <v>104</v>
      </c>
      <c r="C5" s="9" t="s">
        <v>359</v>
      </c>
      <c r="D5" s="3" t="s">
        <v>361</v>
      </c>
    </row>
    <row r="6" spans="1:4" x14ac:dyDescent="0.3">
      <c r="A6" t="s">
        <v>324</v>
      </c>
      <c r="C6" s="10">
        <v>5874.12</v>
      </c>
      <c r="D6" s="11">
        <v>1.1916802455728124E-2</v>
      </c>
    </row>
    <row r="7" spans="1:4" x14ac:dyDescent="0.3">
      <c r="A7" t="s">
        <v>303</v>
      </c>
      <c r="C7" s="10">
        <v>2635.99</v>
      </c>
      <c r="D7" s="11">
        <v>5.347621789353091E-3</v>
      </c>
    </row>
    <row r="8" spans="1:4" x14ac:dyDescent="0.3">
      <c r="A8" t="s">
        <v>199</v>
      </c>
      <c r="C8" s="10">
        <v>1570.01</v>
      </c>
      <c r="D8" s="11">
        <v>3.1850726616953202E-3</v>
      </c>
    </row>
    <row r="9" spans="1:4" x14ac:dyDescent="0.3">
      <c r="A9" t="s">
        <v>279</v>
      </c>
      <c r="C9" s="10">
        <v>9309.68</v>
      </c>
      <c r="D9" s="11">
        <v>1.8886508529965852E-2</v>
      </c>
    </row>
    <row r="10" spans="1:4" x14ac:dyDescent="0.3">
      <c r="A10" t="s">
        <v>291</v>
      </c>
      <c r="C10" s="10">
        <v>5638.25</v>
      </c>
      <c r="D10" s="11">
        <v>1.1438293982078865E-2</v>
      </c>
    </row>
    <row r="11" spans="1:4" x14ac:dyDescent="0.3">
      <c r="A11" t="s">
        <v>161</v>
      </c>
      <c r="C11" s="10">
        <v>12898.11</v>
      </c>
      <c r="D11" s="11">
        <v>2.616634132810557E-2</v>
      </c>
    </row>
    <row r="12" spans="1:4" x14ac:dyDescent="0.3">
      <c r="A12" t="s">
        <v>309</v>
      </c>
      <c r="C12" s="10">
        <v>6405.14</v>
      </c>
      <c r="D12" s="11">
        <v>1.2994080488870239E-2</v>
      </c>
    </row>
    <row r="13" spans="1:4" x14ac:dyDescent="0.3">
      <c r="A13" t="s">
        <v>130</v>
      </c>
      <c r="C13" s="10">
        <v>17993.169999999998</v>
      </c>
      <c r="D13" s="11">
        <v>3.6502668049398654E-2</v>
      </c>
    </row>
    <row r="14" spans="1:4" x14ac:dyDescent="0.3">
      <c r="A14" t="s">
        <v>354</v>
      </c>
      <c r="C14" s="10">
        <v>1928.61</v>
      </c>
      <c r="D14" s="11">
        <v>3.9125629684347305E-3</v>
      </c>
    </row>
    <row r="15" spans="1:4" x14ac:dyDescent="0.3">
      <c r="A15" t="s">
        <v>297</v>
      </c>
      <c r="C15" s="10">
        <v>7102.47</v>
      </c>
      <c r="D15" s="11">
        <v>1.4408750917198719E-2</v>
      </c>
    </row>
    <row r="16" spans="1:4" x14ac:dyDescent="0.3">
      <c r="A16" t="s">
        <v>321</v>
      </c>
      <c r="C16" s="10">
        <v>8274.93</v>
      </c>
      <c r="D16" s="11">
        <v>1.6787315571520217E-2</v>
      </c>
    </row>
    <row r="17" spans="1:4" x14ac:dyDescent="0.3">
      <c r="A17" t="s">
        <v>315</v>
      </c>
      <c r="C17" s="10">
        <v>4186.3500000000004</v>
      </c>
      <c r="D17" s="11">
        <v>8.4928305789696915E-3</v>
      </c>
    </row>
    <row r="18" spans="1:4" x14ac:dyDescent="0.3">
      <c r="A18" t="s">
        <v>336</v>
      </c>
      <c r="C18" s="10">
        <v>1257.68</v>
      </c>
      <c r="D18" s="11">
        <v>2.5514501087005627E-3</v>
      </c>
    </row>
    <row r="19" spans="1:4" x14ac:dyDescent="0.3">
      <c r="A19" t="s">
        <v>214</v>
      </c>
      <c r="C19" s="10">
        <v>7620.15</v>
      </c>
      <c r="D19" s="11">
        <v>1.5458966148634462E-2</v>
      </c>
    </row>
    <row r="20" spans="1:4" x14ac:dyDescent="0.3">
      <c r="A20" t="s">
        <v>149</v>
      </c>
      <c r="C20" s="10">
        <v>25881.620000000003</v>
      </c>
      <c r="D20" s="11">
        <v>5.2505933275830627E-2</v>
      </c>
    </row>
    <row r="21" spans="1:4" x14ac:dyDescent="0.3">
      <c r="A21" t="s">
        <v>339</v>
      </c>
      <c r="C21" s="10">
        <v>9376.24</v>
      </c>
      <c r="D21" s="11">
        <v>1.9021538521088482E-2</v>
      </c>
    </row>
    <row r="22" spans="1:4" x14ac:dyDescent="0.3">
      <c r="A22" t="s">
        <v>285</v>
      </c>
      <c r="C22" s="10">
        <v>1265.3800000000001</v>
      </c>
      <c r="D22" s="11">
        <v>2.5670710662072374E-3</v>
      </c>
    </row>
    <row r="23" spans="1:4" x14ac:dyDescent="0.3">
      <c r="A23" t="s">
        <v>300</v>
      </c>
      <c r="C23" s="10">
        <v>5317.86</v>
      </c>
      <c r="D23" s="11">
        <v>1.07883201410966E-2</v>
      </c>
    </row>
    <row r="24" spans="1:4" x14ac:dyDescent="0.3">
      <c r="A24" t="s">
        <v>154</v>
      </c>
      <c r="C24" s="10">
        <v>36852.769999999997</v>
      </c>
      <c r="D24" s="11">
        <v>7.4763058983538591E-2</v>
      </c>
    </row>
    <row r="25" spans="1:4" x14ac:dyDescent="0.3">
      <c r="A25" t="s">
        <v>357</v>
      </c>
      <c r="C25" s="10">
        <v>5674.21</v>
      </c>
      <c r="D25" s="11">
        <v>1.1511245882330814E-2</v>
      </c>
    </row>
    <row r="26" spans="1:4" x14ac:dyDescent="0.3">
      <c r="A26" t="s">
        <v>318</v>
      </c>
      <c r="C26" s="10">
        <v>1739.46</v>
      </c>
      <c r="D26" s="11">
        <v>3.5288351616311626E-3</v>
      </c>
    </row>
    <row r="27" spans="1:4" x14ac:dyDescent="0.3">
      <c r="A27" t="s">
        <v>282</v>
      </c>
      <c r="C27" s="10">
        <v>7857.95</v>
      </c>
      <c r="D27" s="11">
        <v>1.5941390005139291E-2</v>
      </c>
    </row>
    <row r="28" spans="1:4" x14ac:dyDescent="0.3">
      <c r="A28" t="s">
        <v>111</v>
      </c>
      <c r="C28" s="10">
        <v>39333.380000000005</v>
      </c>
      <c r="D28" s="11">
        <v>7.9795462022581698E-2</v>
      </c>
    </row>
    <row r="29" spans="1:4" x14ac:dyDescent="0.3">
      <c r="A29" t="s">
        <v>135</v>
      </c>
      <c r="C29" s="10">
        <v>18580.77</v>
      </c>
      <c r="D29" s="11">
        <v>3.7694729689778127E-2</v>
      </c>
    </row>
    <row r="30" spans="1:4" x14ac:dyDescent="0.3">
      <c r="A30" t="s">
        <v>330</v>
      </c>
      <c r="C30" s="10">
        <v>4126.5</v>
      </c>
      <c r="D30" s="11">
        <v>8.371413136531447E-3</v>
      </c>
    </row>
    <row r="31" spans="1:4" x14ac:dyDescent="0.3">
      <c r="A31" t="s">
        <v>172</v>
      </c>
      <c r="C31" s="10">
        <v>13851.25</v>
      </c>
      <c r="D31" s="11">
        <v>2.8099972423938257E-2</v>
      </c>
    </row>
    <row r="32" spans="1:4" x14ac:dyDescent="0.3">
      <c r="A32" t="s">
        <v>169</v>
      </c>
      <c r="C32" s="10">
        <v>32602.339999999997</v>
      </c>
      <c r="D32" s="11">
        <v>6.6140229578980886E-2</v>
      </c>
    </row>
    <row r="33" spans="1:4" x14ac:dyDescent="0.3">
      <c r="A33" t="s">
        <v>120</v>
      </c>
      <c r="C33" s="10">
        <v>8804.24</v>
      </c>
      <c r="D33" s="11">
        <v>1.786112453487838E-2</v>
      </c>
    </row>
    <row r="34" spans="1:4" x14ac:dyDescent="0.3">
      <c r="A34" t="s">
        <v>207</v>
      </c>
      <c r="C34" s="10">
        <v>14943.88</v>
      </c>
      <c r="D34" s="11">
        <v>3.0316586294135361E-2</v>
      </c>
    </row>
    <row r="35" spans="1:4" x14ac:dyDescent="0.3">
      <c r="A35" t="s">
        <v>141</v>
      </c>
      <c r="C35" s="10">
        <v>15776.249999999998</v>
      </c>
      <c r="D35" s="11">
        <v>3.2005211800606864E-2</v>
      </c>
    </row>
    <row r="36" spans="1:4" x14ac:dyDescent="0.3">
      <c r="A36" t="s">
        <v>117</v>
      </c>
      <c r="C36" s="10">
        <v>16865.440000000002</v>
      </c>
      <c r="D36" s="11">
        <v>3.421484695732048E-2</v>
      </c>
    </row>
    <row r="37" spans="1:4" x14ac:dyDescent="0.3">
      <c r="A37" t="s">
        <v>114</v>
      </c>
      <c r="C37" s="10">
        <v>1042.97</v>
      </c>
      <c r="D37" s="11">
        <v>2.1158688377579558E-3</v>
      </c>
    </row>
    <row r="38" spans="1:4" x14ac:dyDescent="0.3">
      <c r="A38" t="s">
        <v>144</v>
      </c>
      <c r="C38" s="10">
        <v>5677.96</v>
      </c>
      <c r="D38" s="11">
        <v>1.1518853491506144E-2</v>
      </c>
    </row>
    <row r="39" spans="1:4" x14ac:dyDescent="0.3">
      <c r="A39" t="s">
        <v>294</v>
      </c>
      <c r="C39" s="10">
        <v>3928.74</v>
      </c>
      <c r="D39" s="11">
        <v>7.9702182590613256E-3</v>
      </c>
    </row>
    <row r="40" spans="1:4" x14ac:dyDescent="0.3">
      <c r="A40" t="s">
        <v>348</v>
      </c>
      <c r="C40" s="10">
        <v>8475.36</v>
      </c>
      <c r="D40" s="11">
        <v>1.7193927066723173E-2</v>
      </c>
    </row>
    <row r="41" spans="1:4" x14ac:dyDescent="0.3">
      <c r="A41" t="s">
        <v>166</v>
      </c>
      <c r="C41" s="10">
        <v>20058.03</v>
      </c>
      <c r="D41" s="11">
        <v>4.0691640817870314E-2</v>
      </c>
    </row>
    <row r="42" spans="1:4" x14ac:dyDescent="0.3">
      <c r="A42" t="s">
        <v>312</v>
      </c>
      <c r="C42" s="10">
        <v>9437.2800000000007</v>
      </c>
      <c r="D42" s="11">
        <v>1.9145370111505029E-2</v>
      </c>
    </row>
    <row r="43" spans="1:4" x14ac:dyDescent="0.3">
      <c r="A43" t="s">
        <v>306</v>
      </c>
      <c r="C43" s="10">
        <v>8223.5300000000007</v>
      </c>
      <c r="D43" s="11">
        <v>1.6683040608423714E-2</v>
      </c>
    </row>
    <row r="44" spans="1:4" x14ac:dyDescent="0.3">
      <c r="A44" t="s">
        <v>342</v>
      </c>
      <c r="C44" s="10">
        <v>1468.53</v>
      </c>
      <c r="D44" s="11">
        <v>2.9792006139320311E-3</v>
      </c>
    </row>
    <row r="45" spans="1:4" x14ac:dyDescent="0.3">
      <c r="A45" t="s">
        <v>123</v>
      </c>
      <c r="C45" s="10">
        <v>29088.1</v>
      </c>
      <c r="D45" s="11">
        <v>5.901090572076588E-2</v>
      </c>
    </row>
    <row r="46" spans="1:4" x14ac:dyDescent="0.3">
      <c r="A46" t="s">
        <v>202</v>
      </c>
      <c r="C46" s="10">
        <v>11853.99</v>
      </c>
      <c r="D46" s="11">
        <v>2.4048139490200512E-2</v>
      </c>
    </row>
    <row r="47" spans="1:4" x14ac:dyDescent="0.3">
      <c r="A47" t="s">
        <v>138</v>
      </c>
      <c r="C47" s="10">
        <v>8492.43</v>
      </c>
      <c r="D47" s="11">
        <v>1.7228556903689268E-2</v>
      </c>
    </row>
    <row r="48" spans="1:4" x14ac:dyDescent="0.3">
      <c r="A48" t="s">
        <v>262</v>
      </c>
      <c r="C48" s="10">
        <v>2615.3599999999997</v>
      </c>
      <c r="D48" s="11">
        <v>5.3057697954098839E-3</v>
      </c>
    </row>
    <row r="49" spans="1:4" x14ac:dyDescent="0.3">
      <c r="A49" t="s">
        <v>288</v>
      </c>
      <c r="C49" s="10">
        <v>4782.6499999999996</v>
      </c>
      <c r="D49" s="11">
        <v>9.7025418726359204E-3</v>
      </c>
    </row>
    <row r="50" spans="1:4" x14ac:dyDescent="0.3">
      <c r="A50" t="s">
        <v>345</v>
      </c>
      <c r="C50" s="10">
        <v>5196.84</v>
      </c>
      <c r="D50" s="11">
        <v>1.0542807377790401E-2</v>
      </c>
    </row>
    <row r="51" spans="1:4" x14ac:dyDescent="0.3">
      <c r="A51" t="s">
        <v>327</v>
      </c>
      <c r="C51" s="10">
        <v>9635.48</v>
      </c>
      <c r="D51" s="11">
        <v>1.9547457615118388E-2</v>
      </c>
    </row>
    <row r="52" spans="1:4" x14ac:dyDescent="0.3">
      <c r="A52" t="s">
        <v>333</v>
      </c>
      <c r="C52" s="10">
        <v>7596.34</v>
      </c>
      <c r="D52" s="11">
        <v>1.5410662902110578E-2</v>
      </c>
    </row>
    <row r="53" spans="1:4" x14ac:dyDescent="0.3">
      <c r="A53" t="s">
        <v>351</v>
      </c>
      <c r="C53" s="10">
        <v>3809.74</v>
      </c>
      <c r="D53" s="11">
        <v>7.7288034612309018E-3</v>
      </c>
    </row>
    <row r="54" spans="1:4" x14ac:dyDescent="0.3">
      <c r="A54" t="s">
        <v>358</v>
      </c>
      <c r="C54" s="10">
        <v>492927.53000000009</v>
      </c>
      <c r="D54" s="11">
        <v>1</v>
      </c>
    </row>
    <row r="55" spans="1:4" x14ac:dyDescent="0.3">
      <c r="C55"/>
    </row>
    <row r="56" spans="1:4" x14ac:dyDescent="0.3">
      <c r="C56"/>
    </row>
    <row r="57" spans="1:4" x14ac:dyDescent="0.3">
      <c r="C57"/>
    </row>
    <row r="58" spans="1:4" x14ac:dyDescent="0.3">
      <c r="C58"/>
    </row>
    <row r="59" spans="1:4" x14ac:dyDescent="0.3">
      <c r="C59"/>
    </row>
    <row r="60" spans="1:4" x14ac:dyDescent="0.3">
      <c r="C60"/>
    </row>
    <row r="61" spans="1:4" x14ac:dyDescent="0.3">
      <c r="C61"/>
    </row>
    <row r="62" spans="1:4" x14ac:dyDescent="0.3">
      <c r="C62"/>
    </row>
    <row r="63" spans="1:4" x14ac:dyDescent="0.3">
      <c r="C63"/>
    </row>
    <row r="64" spans="1:4" x14ac:dyDescent="0.3">
      <c r="C64"/>
    </row>
    <row r="65" spans="3:3" x14ac:dyDescent="0.3">
      <c r="C65"/>
    </row>
    <row r="66" spans="3:3" x14ac:dyDescent="0.3">
      <c r="C66"/>
    </row>
    <row r="67" spans="3:3" x14ac:dyDescent="0.3">
      <c r="C67"/>
    </row>
    <row r="68" spans="3:3" x14ac:dyDescent="0.3">
      <c r="C68"/>
    </row>
    <row r="69" spans="3:3" x14ac:dyDescent="0.3">
      <c r="C69"/>
    </row>
    <row r="70" spans="3:3" x14ac:dyDescent="0.3">
      <c r="C70"/>
    </row>
    <row r="71" spans="3:3" x14ac:dyDescent="0.3">
      <c r="C71"/>
    </row>
    <row r="72" spans="3:3" x14ac:dyDescent="0.3">
      <c r="C72"/>
    </row>
    <row r="73" spans="3:3" x14ac:dyDescent="0.3">
      <c r="C73"/>
    </row>
    <row r="74" spans="3:3" x14ac:dyDescent="0.3">
      <c r="C74"/>
    </row>
    <row r="75" spans="3:3" x14ac:dyDescent="0.3">
      <c r="C75"/>
    </row>
    <row r="76" spans="3:3" x14ac:dyDescent="0.3">
      <c r="C76"/>
    </row>
    <row r="77" spans="3:3" x14ac:dyDescent="0.3">
      <c r="C77"/>
    </row>
    <row r="78" spans="3:3" x14ac:dyDescent="0.3">
      <c r="C78"/>
    </row>
    <row r="79" spans="3:3" x14ac:dyDescent="0.3">
      <c r="C79"/>
    </row>
    <row r="80" spans="3:3" x14ac:dyDescent="0.3">
      <c r="C80"/>
    </row>
    <row r="81" spans="3:3" x14ac:dyDescent="0.3">
      <c r="C81"/>
    </row>
    <row r="82" spans="3:3" x14ac:dyDescent="0.3">
      <c r="C82"/>
    </row>
    <row r="83" spans="3:3" x14ac:dyDescent="0.3">
      <c r="C83"/>
    </row>
    <row r="84" spans="3:3" x14ac:dyDescent="0.3">
      <c r="C84"/>
    </row>
    <row r="85" spans="3:3" x14ac:dyDescent="0.3">
      <c r="C85"/>
    </row>
    <row r="86" spans="3:3" x14ac:dyDescent="0.3">
      <c r="C86"/>
    </row>
    <row r="87" spans="3:3" x14ac:dyDescent="0.3">
      <c r="C87"/>
    </row>
    <row r="88" spans="3:3" x14ac:dyDescent="0.3">
      <c r="C88"/>
    </row>
    <row r="89" spans="3:3" x14ac:dyDescent="0.3">
      <c r="C89"/>
    </row>
    <row r="90" spans="3:3" x14ac:dyDescent="0.3">
      <c r="C90"/>
    </row>
    <row r="91" spans="3:3" x14ac:dyDescent="0.3">
      <c r="C91"/>
    </row>
    <row r="92" spans="3:3" x14ac:dyDescent="0.3">
      <c r="C92"/>
    </row>
    <row r="93" spans="3:3" x14ac:dyDescent="0.3">
      <c r="C93"/>
    </row>
    <row r="94" spans="3:3" x14ac:dyDescent="0.3">
      <c r="C94"/>
    </row>
    <row r="95" spans="3:3" x14ac:dyDescent="0.3">
      <c r="C95"/>
    </row>
    <row r="96" spans="3:3" x14ac:dyDescent="0.3">
      <c r="C96"/>
    </row>
    <row r="97" spans="3:3" x14ac:dyDescent="0.3">
      <c r="C97"/>
    </row>
    <row r="98" spans="3:3" x14ac:dyDescent="0.3">
      <c r="C98"/>
    </row>
    <row r="99" spans="3:3" x14ac:dyDescent="0.3">
      <c r="C99"/>
    </row>
    <row r="100" spans="3:3" x14ac:dyDescent="0.3">
      <c r="C100"/>
    </row>
    <row r="101" spans="3:3" x14ac:dyDescent="0.3">
      <c r="C101"/>
    </row>
    <row r="102" spans="3:3" x14ac:dyDescent="0.3">
      <c r="C102"/>
    </row>
    <row r="103" spans="3:3" x14ac:dyDescent="0.3">
      <c r="C103"/>
    </row>
    <row r="104" spans="3:3" x14ac:dyDescent="0.3">
      <c r="C104"/>
    </row>
    <row r="105" spans="3:3" x14ac:dyDescent="0.3">
      <c r="C105"/>
    </row>
    <row r="106" spans="3:3" x14ac:dyDescent="0.3">
      <c r="C106"/>
    </row>
    <row r="107" spans="3:3" x14ac:dyDescent="0.3">
      <c r="C107"/>
    </row>
    <row r="108" spans="3:3" x14ac:dyDescent="0.3">
      <c r="C108"/>
    </row>
    <row r="109" spans="3:3" x14ac:dyDescent="0.3">
      <c r="C109"/>
    </row>
    <row r="110" spans="3:3" x14ac:dyDescent="0.3">
      <c r="C110"/>
    </row>
    <row r="111" spans="3:3" x14ac:dyDescent="0.3">
      <c r="C111"/>
    </row>
    <row r="112" spans="3:3" x14ac:dyDescent="0.3">
      <c r="C112"/>
    </row>
    <row r="113" spans="3:3" x14ac:dyDescent="0.3">
      <c r="C113"/>
    </row>
    <row r="114" spans="3:3" x14ac:dyDescent="0.3">
      <c r="C114"/>
    </row>
    <row r="115" spans="3:3" x14ac:dyDescent="0.3">
      <c r="C115"/>
    </row>
    <row r="116" spans="3:3" x14ac:dyDescent="0.3">
      <c r="C116"/>
    </row>
    <row r="117" spans="3:3" x14ac:dyDescent="0.3">
      <c r="C117"/>
    </row>
    <row r="118" spans="3:3" x14ac:dyDescent="0.3">
      <c r="C118"/>
    </row>
    <row r="119" spans="3:3" x14ac:dyDescent="0.3">
      <c r="C119"/>
    </row>
    <row r="120" spans="3:3" x14ac:dyDescent="0.3">
      <c r="C120"/>
    </row>
    <row r="121" spans="3:3" x14ac:dyDescent="0.3">
      <c r="C121"/>
    </row>
    <row r="122" spans="3:3" x14ac:dyDescent="0.3">
      <c r="C122"/>
    </row>
    <row r="123" spans="3:3" x14ac:dyDescent="0.3">
      <c r="C123"/>
    </row>
    <row r="124" spans="3:3" x14ac:dyDescent="0.3">
      <c r="C124"/>
    </row>
    <row r="125" spans="3:3" x14ac:dyDescent="0.3">
      <c r="C125"/>
    </row>
    <row r="126" spans="3:3" x14ac:dyDescent="0.3">
      <c r="C126"/>
    </row>
    <row r="127" spans="3:3" x14ac:dyDescent="0.3">
      <c r="C127"/>
    </row>
    <row r="128" spans="3:3" x14ac:dyDescent="0.3">
      <c r="C128"/>
    </row>
    <row r="129" spans="3:3" x14ac:dyDescent="0.3">
      <c r="C129"/>
    </row>
    <row r="130" spans="3:3" x14ac:dyDescent="0.3">
      <c r="C130"/>
    </row>
    <row r="131" spans="3:3" x14ac:dyDescent="0.3">
      <c r="C131"/>
    </row>
    <row r="132" spans="3:3" x14ac:dyDescent="0.3">
      <c r="C132"/>
    </row>
    <row r="133" spans="3:3" x14ac:dyDescent="0.3">
      <c r="C133"/>
    </row>
    <row r="134" spans="3:3" x14ac:dyDescent="0.3">
      <c r="C134"/>
    </row>
    <row r="135" spans="3:3" x14ac:dyDescent="0.3">
      <c r="C135"/>
    </row>
    <row r="136" spans="3:3" x14ac:dyDescent="0.3">
      <c r="C136"/>
    </row>
    <row r="137" spans="3:3" x14ac:dyDescent="0.3">
      <c r="C137"/>
    </row>
    <row r="138" spans="3:3" x14ac:dyDescent="0.3">
      <c r="C138"/>
    </row>
    <row r="139" spans="3:3" x14ac:dyDescent="0.3">
      <c r="C139"/>
    </row>
    <row r="140" spans="3:3" x14ac:dyDescent="0.3">
      <c r="C140"/>
    </row>
    <row r="141" spans="3:3" x14ac:dyDescent="0.3">
      <c r="C141"/>
    </row>
    <row r="142" spans="3:3" x14ac:dyDescent="0.3">
      <c r="C142"/>
    </row>
    <row r="143" spans="3:3" x14ac:dyDescent="0.3">
      <c r="C143"/>
    </row>
    <row r="144" spans="3:3" x14ac:dyDescent="0.3">
      <c r="C144"/>
    </row>
    <row r="145" spans="3:3" x14ac:dyDescent="0.3">
      <c r="C145"/>
    </row>
    <row r="146" spans="3:3" x14ac:dyDescent="0.3">
      <c r="C146"/>
    </row>
    <row r="147" spans="3:3" x14ac:dyDescent="0.3">
      <c r="C147"/>
    </row>
    <row r="148" spans="3:3" x14ac:dyDescent="0.3">
      <c r="C148"/>
    </row>
    <row r="149" spans="3:3" x14ac:dyDescent="0.3">
      <c r="C149"/>
    </row>
    <row r="150" spans="3:3" x14ac:dyDescent="0.3">
      <c r="C150"/>
    </row>
    <row r="151" spans="3:3" x14ac:dyDescent="0.3">
      <c r="C151"/>
    </row>
    <row r="152" spans="3:3" x14ac:dyDescent="0.3">
      <c r="C152"/>
    </row>
    <row r="153" spans="3:3" x14ac:dyDescent="0.3">
      <c r="C153"/>
    </row>
    <row r="154" spans="3:3" x14ac:dyDescent="0.3">
      <c r="C154"/>
    </row>
    <row r="155" spans="3:3" x14ac:dyDescent="0.3">
      <c r="C155"/>
    </row>
    <row r="156" spans="3:3" x14ac:dyDescent="0.3">
      <c r="C156"/>
    </row>
    <row r="157" spans="3:3" x14ac:dyDescent="0.3">
      <c r="C157"/>
    </row>
    <row r="158" spans="3:3" x14ac:dyDescent="0.3">
      <c r="C158"/>
    </row>
    <row r="159" spans="3:3" x14ac:dyDescent="0.3">
      <c r="C159"/>
    </row>
    <row r="160" spans="3:3" x14ac:dyDescent="0.3">
      <c r="C160"/>
    </row>
    <row r="161" spans="3:3" x14ac:dyDescent="0.3">
      <c r="C161"/>
    </row>
    <row r="162" spans="3:3" x14ac:dyDescent="0.3">
      <c r="C162"/>
    </row>
    <row r="163" spans="3:3" x14ac:dyDescent="0.3">
      <c r="C163"/>
    </row>
    <row r="164" spans="3:3" x14ac:dyDescent="0.3">
      <c r="C164"/>
    </row>
    <row r="165" spans="3:3" x14ac:dyDescent="0.3">
      <c r="C165"/>
    </row>
    <row r="166" spans="3:3" x14ac:dyDescent="0.3">
      <c r="C166"/>
    </row>
    <row r="167" spans="3:3" x14ac:dyDescent="0.3">
      <c r="C167"/>
    </row>
    <row r="168" spans="3:3" x14ac:dyDescent="0.3">
      <c r="C168"/>
    </row>
    <row r="169" spans="3:3" x14ac:dyDescent="0.3">
      <c r="C169"/>
    </row>
    <row r="170" spans="3:3" x14ac:dyDescent="0.3">
      <c r="C170"/>
    </row>
    <row r="171" spans="3:3" x14ac:dyDescent="0.3">
      <c r="C171"/>
    </row>
    <row r="172" spans="3:3" x14ac:dyDescent="0.3">
      <c r="C172"/>
    </row>
    <row r="173" spans="3:3" x14ac:dyDescent="0.3">
      <c r="C173"/>
    </row>
    <row r="174" spans="3:3" x14ac:dyDescent="0.3">
      <c r="C174"/>
    </row>
    <row r="175" spans="3:3" x14ac:dyDescent="0.3">
      <c r="C175"/>
    </row>
    <row r="176" spans="3:3" x14ac:dyDescent="0.3">
      <c r="C176"/>
    </row>
    <row r="177" spans="3:3" x14ac:dyDescent="0.3">
      <c r="C177"/>
    </row>
    <row r="178" spans="3:3" x14ac:dyDescent="0.3">
      <c r="C178"/>
    </row>
    <row r="179" spans="3:3" x14ac:dyDescent="0.3">
      <c r="C179"/>
    </row>
    <row r="180" spans="3:3" x14ac:dyDescent="0.3">
      <c r="C180"/>
    </row>
    <row r="181" spans="3:3" x14ac:dyDescent="0.3">
      <c r="C181"/>
    </row>
    <row r="182" spans="3:3" x14ac:dyDescent="0.3">
      <c r="C182"/>
    </row>
    <row r="183" spans="3:3" x14ac:dyDescent="0.3">
      <c r="C183"/>
    </row>
    <row r="184" spans="3:3" x14ac:dyDescent="0.3">
      <c r="C184"/>
    </row>
    <row r="185" spans="3:3" x14ac:dyDescent="0.3">
      <c r="C185"/>
    </row>
    <row r="186" spans="3:3" x14ac:dyDescent="0.3">
      <c r="C186"/>
    </row>
    <row r="187" spans="3:3" x14ac:dyDescent="0.3">
      <c r="C187"/>
    </row>
    <row r="188" spans="3:3" x14ac:dyDescent="0.3">
      <c r="C188"/>
    </row>
    <row r="189" spans="3:3" x14ac:dyDescent="0.3">
      <c r="C189"/>
    </row>
    <row r="190" spans="3:3" x14ac:dyDescent="0.3">
      <c r="C190"/>
    </row>
    <row r="191" spans="3:3" x14ac:dyDescent="0.3">
      <c r="C191"/>
    </row>
    <row r="192" spans="3:3" x14ac:dyDescent="0.3">
      <c r="C192"/>
    </row>
    <row r="193" spans="3:3" x14ac:dyDescent="0.3">
      <c r="C193"/>
    </row>
    <row r="194" spans="3:3" x14ac:dyDescent="0.3">
      <c r="C194"/>
    </row>
    <row r="195" spans="3:3" x14ac:dyDescent="0.3">
      <c r="C195"/>
    </row>
    <row r="196" spans="3:3" x14ac:dyDescent="0.3">
      <c r="C196"/>
    </row>
    <row r="197" spans="3:3" x14ac:dyDescent="0.3">
      <c r="C197"/>
    </row>
    <row r="198" spans="3:3" x14ac:dyDescent="0.3">
      <c r="C198"/>
    </row>
    <row r="199" spans="3:3" x14ac:dyDescent="0.3">
      <c r="C199"/>
    </row>
    <row r="200" spans="3:3" x14ac:dyDescent="0.3">
      <c r="C200"/>
    </row>
    <row r="201" spans="3:3" x14ac:dyDescent="0.3">
      <c r="C201"/>
    </row>
    <row r="202" spans="3:3" x14ac:dyDescent="0.3">
      <c r="C202"/>
    </row>
    <row r="203" spans="3:3" x14ac:dyDescent="0.3">
      <c r="C203"/>
    </row>
    <row r="204" spans="3:3" x14ac:dyDescent="0.3">
      <c r="C204"/>
    </row>
    <row r="205" spans="3:3" x14ac:dyDescent="0.3">
      <c r="C205"/>
    </row>
    <row r="206" spans="3:3" x14ac:dyDescent="0.3">
      <c r="C206"/>
    </row>
    <row r="207" spans="3:3" x14ac:dyDescent="0.3">
      <c r="C207"/>
    </row>
    <row r="208" spans="3:3" x14ac:dyDescent="0.3">
      <c r="C208"/>
    </row>
    <row r="209" spans="3:3" x14ac:dyDescent="0.3">
      <c r="C209"/>
    </row>
    <row r="210" spans="3:3" x14ac:dyDescent="0.3">
      <c r="C210"/>
    </row>
    <row r="211" spans="3:3" x14ac:dyDescent="0.3">
      <c r="C211"/>
    </row>
    <row r="212" spans="3:3" x14ac:dyDescent="0.3">
      <c r="C212"/>
    </row>
    <row r="213" spans="3:3" x14ac:dyDescent="0.3">
      <c r="C213"/>
    </row>
    <row r="214" spans="3:3" x14ac:dyDescent="0.3">
      <c r="C214"/>
    </row>
    <row r="215" spans="3:3" x14ac:dyDescent="0.3">
      <c r="C215"/>
    </row>
    <row r="216" spans="3:3" x14ac:dyDescent="0.3">
      <c r="C216"/>
    </row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25" spans="3:3" x14ac:dyDescent="0.3">
      <c r="C225"/>
    </row>
    <row r="226" spans="3:3" x14ac:dyDescent="0.3">
      <c r="C226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A4B65-B175-40E4-B2C3-D253570CC89D}">
  <dimension ref="A1:H13"/>
  <sheetViews>
    <sheetView topLeftCell="F1" zoomScale="80" zoomScaleNormal="80" workbookViewId="0">
      <selection activeCell="G3" sqref="G3"/>
    </sheetView>
  </sheetViews>
  <sheetFormatPr defaultRowHeight="14.4" x14ac:dyDescent="0.3"/>
  <cols>
    <col min="1" max="1" width="23.77734375" customWidth="1"/>
    <col min="2" max="2" width="17.33203125" customWidth="1"/>
    <col min="6" max="6" width="18.44140625" bestFit="1" customWidth="1"/>
    <col min="7" max="8" width="24" bestFit="1" customWidth="1"/>
  </cols>
  <sheetData>
    <row r="1" spans="1:8" s="1" customFormat="1" ht="22.5" customHeight="1" x14ac:dyDescent="0.3">
      <c r="A1" s="16" t="s">
        <v>406</v>
      </c>
      <c r="B1" s="1" t="s">
        <v>359</v>
      </c>
      <c r="F1" s="7" t="s">
        <v>406</v>
      </c>
      <c r="G1" t="s">
        <v>430</v>
      </c>
      <c r="H1"/>
    </row>
    <row r="2" spans="1:8" s="1" customFormat="1" ht="22.5" customHeight="1" x14ac:dyDescent="0.3">
      <c r="A2" s="15" t="s">
        <v>387</v>
      </c>
      <c r="B2" s="17">
        <v>25301.340000000004</v>
      </c>
      <c r="F2" s="8" t="s">
        <v>431</v>
      </c>
      <c r="G2">
        <v>37</v>
      </c>
      <c r="H2"/>
    </row>
    <row r="3" spans="1:8" s="1" customFormat="1" ht="22.5" customHeight="1" x14ac:dyDescent="0.3">
      <c r="A3" s="15" t="s">
        <v>384</v>
      </c>
      <c r="B3" s="17">
        <v>54691.16</v>
      </c>
      <c r="F3" s="8" t="s">
        <v>432</v>
      </c>
      <c r="G3">
        <v>15</v>
      </c>
      <c r="H3"/>
    </row>
    <row r="4" spans="1:8" s="1" customFormat="1" ht="22.5" customHeight="1" x14ac:dyDescent="0.3">
      <c r="A4" s="15" t="s">
        <v>382</v>
      </c>
      <c r="B4" s="17">
        <v>29186.949999999997</v>
      </c>
      <c r="F4" s="8" t="s">
        <v>433</v>
      </c>
      <c r="G4">
        <v>51</v>
      </c>
      <c r="H4"/>
    </row>
    <row r="5" spans="1:8" s="1" customFormat="1" ht="22.5" customHeight="1" x14ac:dyDescent="0.3">
      <c r="A5" s="15" t="s">
        <v>385</v>
      </c>
      <c r="B5" s="17">
        <v>84535.260000000009</v>
      </c>
      <c r="F5" s="8" t="s">
        <v>358</v>
      </c>
      <c r="G5">
        <v>103</v>
      </c>
      <c r="H5"/>
    </row>
    <row r="6" spans="1:8" s="1" customFormat="1" ht="22.5" customHeight="1" x14ac:dyDescent="0.3">
      <c r="A6" s="15" t="s">
        <v>390</v>
      </c>
      <c r="B6" s="17">
        <v>46929.23</v>
      </c>
      <c r="F6"/>
      <c r="G6"/>
      <c r="H6"/>
    </row>
    <row r="7" spans="1:8" s="1" customFormat="1" ht="22.5" customHeight="1" x14ac:dyDescent="0.3">
      <c r="A7" s="15" t="s">
        <v>388</v>
      </c>
      <c r="B7" s="17">
        <v>50534.13</v>
      </c>
      <c r="F7"/>
      <c r="G7"/>
      <c r="H7"/>
    </row>
    <row r="8" spans="1:8" s="1" customFormat="1" ht="22.5" customHeight="1" x14ac:dyDescent="0.3">
      <c r="A8" s="15" t="s">
        <v>389</v>
      </c>
      <c r="B8" s="17">
        <v>62039.59</v>
      </c>
      <c r="F8"/>
      <c r="G8"/>
      <c r="H8"/>
    </row>
    <row r="9" spans="1:8" s="1" customFormat="1" ht="22.5" customHeight="1" x14ac:dyDescent="0.3">
      <c r="A9" s="15" t="s">
        <v>383</v>
      </c>
      <c r="B9" s="17">
        <v>58591.149999999987</v>
      </c>
      <c r="F9"/>
      <c r="G9"/>
      <c r="H9"/>
    </row>
    <row r="10" spans="1:8" s="1" customFormat="1" ht="22.5" customHeight="1" x14ac:dyDescent="0.3">
      <c r="A10" s="15" t="s">
        <v>386</v>
      </c>
      <c r="B10" s="17">
        <v>37721.489999999991</v>
      </c>
      <c r="F10"/>
      <c r="G10"/>
      <c r="H10"/>
    </row>
    <row r="11" spans="1:8" s="1" customFormat="1" ht="22.5" customHeight="1" x14ac:dyDescent="0.3">
      <c r="A11" s="15" t="s">
        <v>380</v>
      </c>
      <c r="B11" s="17">
        <v>43397.23</v>
      </c>
      <c r="F11"/>
      <c r="G11"/>
      <c r="H11"/>
    </row>
    <row r="12" spans="1:8" s="1" customFormat="1" ht="22.5" customHeight="1" x14ac:dyDescent="0.3">
      <c r="A12" s="15" t="s">
        <v>358</v>
      </c>
      <c r="B12" s="17">
        <v>492927.52999999997</v>
      </c>
      <c r="F12"/>
      <c r="G12"/>
      <c r="H12"/>
    </row>
    <row r="13" spans="1:8" s="1" customFormat="1" ht="22.5" customHeight="1" x14ac:dyDescent="0.3">
      <c r="F13"/>
      <c r="G13"/>
      <c r="H13"/>
    </row>
  </sheetData>
  <pageMargins left="0.511811024" right="0.511811024" top="0.78740157499999996" bottom="0.78740157499999996" header="0.31496062000000002" footer="0.3149606200000000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D9C00-BF60-431F-8008-FECE5DBEB2AE}">
  <dimension ref="A2:N17"/>
  <sheetViews>
    <sheetView zoomScale="85" zoomScaleNormal="85" workbookViewId="0">
      <selection activeCell="I16" sqref="I16"/>
    </sheetView>
  </sheetViews>
  <sheetFormatPr defaultRowHeight="14.4" x14ac:dyDescent="0.3"/>
  <cols>
    <col min="1" max="1" width="24.5546875" customWidth="1"/>
    <col min="2" max="2" width="18" customWidth="1"/>
    <col min="3" max="3" width="12.33203125" customWidth="1"/>
    <col min="4" max="4" width="13.5546875" customWidth="1"/>
    <col min="5" max="8" width="9" bestFit="1" customWidth="1"/>
    <col min="9" max="10" width="12.6640625" customWidth="1"/>
    <col min="11" max="12" width="9" bestFit="1" customWidth="1"/>
    <col min="13" max="13" width="11.33203125" customWidth="1"/>
    <col min="14" max="14" width="12.109375" customWidth="1"/>
    <col min="15" max="15" width="11.88671875" customWidth="1"/>
    <col min="16" max="16" width="10.109375" bestFit="1" customWidth="1"/>
    <col min="18" max="18" width="12.21875" customWidth="1"/>
  </cols>
  <sheetData>
    <row r="2" spans="1:14" x14ac:dyDescent="0.3">
      <c r="A2" s="7" t="s">
        <v>404</v>
      </c>
      <c r="B2" t="s">
        <v>405</v>
      </c>
    </row>
    <row r="4" spans="1:14" x14ac:dyDescent="0.3">
      <c r="A4" s="7" t="s">
        <v>359</v>
      </c>
      <c r="B4" s="12" t="s">
        <v>363</v>
      </c>
    </row>
    <row r="5" spans="1:14" x14ac:dyDescent="0.3">
      <c r="B5" s="9" t="s">
        <v>362</v>
      </c>
      <c r="C5" s="9"/>
      <c r="D5" s="9"/>
      <c r="E5" s="9"/>
      <c r="F5" s="9"/>
      <c r="G5" s="9"/>
      <c r="H5" s="9"/>
      <c r="I5" s="9"/>
      <c r="J5" s="9"/>
      <c r="K5" s="9"/>
      <c r="L5" s="9"/>
      <c r="M5" s="9" t="s">
        <v>364</v>
      </c>
      <c r="N5" s="9" t="s">
        <v>358</v>
      </c>
    </row>
    <row r="6" spans="1:14" x14ac:dyDescent="0.3">
      <c r="A6" s="7" t="s">
        <v>360</v>
      </c>
      <c r="B6" s="9" t="s">
        <v>365</v>
      </c>
      <c r="C6" s="9" t="s">
        <v>366</v>
      </c>
      <c r="D6" s="9" t="s">
        <v>367</v>
      </c>
      <c r="E6" s="9" t="s">
        <v>368</v>
      </c>
      <c r="F6" s="9" t="s">
        <v>369</v>
      </c>
      <c r="G6" s="9" t="s">
        <v>370</v>
      </c>
      <c r="H6" s="9" t="s">
        <v>371</v>
      </c>
      <c r="I6" s="9" t="s">
        <v>372</v>
      </c>
      <c r="J6" s="9" t="s">
        <v>373</v>
      </c>
      <c r="K6" s="9" t="s">
        <v>374</v>
      </c>
      <c r="L6" s="9" t="s">
        <v>375</v>
      </c>
      <c r="M6" s="9"/>
      <c r="N6" s="9"/>
    </row>
    <row r="7" spans="1:14" x14ac:dyDescent="0.3">
      <c r="A7" s="8" t="s">
        <v>387</v>
      </c>
      <c r="B7" s="10">
        <v>9964.36</v>
      </c>
      <c r="C7" s="10"/>
      <c r="D7" s="10"/>
      <c r="E7" s="10"/>
      <c r="F7" s="10">
        <v>8909.98</v>
      </c>
      <c r="G7" s="10"/>
      <c r="H7" s="10"/>
      <c r="I7" s="10"/>
      <c r="J7" s="10"/>
      <c r="K7" s="10"/>
      <c r="L7" s="10">
        <v>5281.49</v>
      </c>
      <c r="M7" s="10">
        <v>24155.83</v>
      </c>
      <c r="N7" s="10">
        <v>24155.83</v>
      </c>
    </row>
    <row r="8" spans="1:14" x14ac:dyDescent="0.3">
      <c r="A8" s="8" t="s">
        <v>384</v>
      </c>
      <c r="B8" s="10"/>
      <c r="C8" s="10"/>
      <c r="D8" s="10"/>
      <c r="E8" s="10">
        <v>7524.39</v>
      </c>
      <c r="F8" s="10">
        <v>24511.71</v>
      </c>
      <c r="G8" s="10"/>
      <c r="H8" s="10">
        <v>3294.09</v>
      </c>
      <c r="I8" s="10">
        <v>4854.45</v>
      </c>
      <c r="J8" s="10"/>
      <c r="K8" s="10"/>
      <c r="L8" s="10">
        <v>14506.52</v>
      </c>
      <c r="M8" s="10">
        <v>54691.16</v>
      </c>
      <c r="N8" s="10">
        <v>54691.16</v>
      </c>
    </row>
    <row r="9" spans="1:14" x14ac:dyDescent="0.3">
      <c r="A9" s="8" t="s">
        <v>382</v>
      </c>
      <c r="B9" s="10">
        <v>6405.14</v>
      </c>
      <c r="C9" s="10"/>
      <c r="D9" s="10"/>
      <c r="E9" s="10">
        <v>5260.15</v>
      </c>
      <c r="F9" s="10"/>
      <c r="G9" s="10">
        <v>11266.68</v>
      </c>
      <c r="H9" s="10">
        <v>1460.39</v>
      </c>
      <c r="I9" s="10"/>
      <c r="J9" s="10"/>
      <c r="K9" s="10"/>
      <c r="L9" s="10">
        <v>3928.74</v>
      </c>
      <c r="M9" s="10">
        <v>28321.1</v>
      </c>
      <c r="N9" s="10">
        <v>28321.1</v>
      </c>
    </row>
    <row r="10" spans="1:14" x14ac:dyDescent="0.3">
      <c r="A10" s="8" t="s">
        <v>385</v>
      </c>
      <c r="B10" s="10"/>
      <c r="C10" s="10"/>
      <c r="D10" s="10">
        <v>9019.82</v>
      </c>
      <c r="E10" s="10">
        <v>9380.58</v>
      </c>
      <c r="F10" s="10">
        <v>23058.489999999998</v>
      </c>
      <c r="G10" s="10"/>
      <c r="H10" s="10">
        <v>10000</v>
      </c>
      <c r="I10" s="10">
        <v>10345.89</v>
      </c>
      <c r="J10" s="10">
        <v>1836.06</v>
      </c>
      <c r="K10" s="10">
        <v>9234.9599999999991</v>
      </c>
      <c r="L10" s="10">
        <v>5056.67</v>
      </c>
      <c r="M10" s="10">
        <v>77932.469999999987</v>
      </c>
      <c r="N10" s="10">
        <v>77932.469999999987</v>
      </c>
    </row>
    <row r="11" spans="1:14" x14ac:dyDescent="0.3">
      <c r="A11" s="8" t="s">
        <v>390</v>
      </c>
      <c r="B11" s="10">
        <v>8475.36</v>
      </c>
      <c r="C11" s="10"/>
      <c r="D11" s="10">
        <v>8695.34</v>
      </c>
      <c r="E11" s="10">
        <v>339.83</v>
      </c>
      <c r="F11" s="10">
        <v>4595.88</v>
      </c>
      <c r="G11" s="10">
        <v>9131.59</v>
      </c>
      <c r="H11" s="10">
        <v>6206.01</v>
      </c>
      <c r="I11" s="10"/>
      <c r="J11" s="10"/>
      <c r="K11" s="10">
        <v>2355.63</v>
      </c>
      <c r="L11" s="10">
        <v>7129.59</v>
      </c>
      <c r="M11" s="10">
        <v>46929.229999999996</v>
      </c>
      <c r="N11" s="10">
        <v>46929.229999999996</v>
      </c>
    </row>
    <row r="12" spans="1:14" x14ac:dyDescent="0.3">
      <c r="A12" s="8" t="s">
        <v>388</v>
      </c>
      <c r="B12" s="10"/>
      <c r="C12" s="10">
        <v>1570.01</v>
      </c>
      <c r="D12" s="10"/>
      <c r="E12" s="10">
        <v>3006.2999999999997</v>
      </c>
      <c r="F12" s="10"/>
      <c r="G12" s="10">
        <v>9437.2800000000007</v>
      </c>
      <c r="H12" s="10">
        <v>5674.21</v>
      </c>
      <c r="I12" s="10"/>
      <c r="J12" s="10">
        <v>14977.239999999998</v>
      </c>
      <c r="K12" s="10">
        <v>411.82</v>
      </c>
      <c r="L12" s="10">
        <v>9263.84</v>
      </c>
      <c r="M12" s="10">
        <v>44340.7</v>
      </c>
      <c r="N12" s="10">
        <v>44340.7</v>
      </c>
    </row>
    <row r="13" spans="1:14" x14ac:dyDescent="0.3">
      <c r="A13" s="8" t="s">
        <v>389</v>
      </c>
      <c r="B13" s="10"/>
      <c r="C13" s="10">
        <v>8165.12</v>
      </c>
      <c r="D13" s="10">
        <v>7149.58</v>
      </c>
      <c r="E13" s="10">
        <v>9242.9500000000007</v>
      </c>
      <c r="F13" s="10">
        <v>5654.88</v>
      </c>
      <c r="G13" s="10">
        <v>12041.869999999999</v>
      </c>
      <c r="H13" s="10"/>
      <c r="I13" s="10"/>
      <c r="J13" s="10">
        <v>15328.39</v>
      </c>
      <c r="K13" s="10"/>
      <c r="L13" s="10">
        <v>4456.8</v>
      </c>
      <c r="M13" s="10">
        <v>62039.590000000004</v>
      </c>
      <c r="N13" s="10">
        <v>62039.590000000004</v>
      </c>
    </row>
    <row r="14" spans="1:14" x14ac:dyDescent="0.3">
      <c r="A14" s="8" t="s">
        <v>383</v>
      </c>
      <c r="B14" s="10"/>
      <c r="C14" s="10"/>
      <c r="D14" s="10"/>
      <c r="E14" s="10">
        <v>14960.08</v>
      </c>
      <c r="F14" s="10"/>
      <c r="G14" s="10">
        <v>7383.73</v>
      </c>
      <c r="H14" s="10"/>
      <c r="I14" s="10">
        <v>9028.1899999999987</v>
      </c>
      <c r="J14" s="10">
        <v>4451.12</v>
      </c>
      <c r="K14" s="10"/>
      <c r="L14" s="10">
        <v>9635.48</v>
      </c>
      <c r="M14" s="10">
        <v>45458.599999999991</v>
      </c>
      <c r="N14" s="10">
        <v>45458.599999999991</v>
      </c>
    </row>
    <row r="15" spans="1:14" x14ac:dyDescent="0.3">
      <c r="A15" s="8" t="s">
        <v>386</v>
      </c>
      <c r="B15" s="10"/>
      <c r="C15" s="10">
        <v>12620.66</v>
      </c>
      <c r="D15" s="10">
        <v>4164.12</v>
      </c>
      <c r="E15" s="10"/>
      <c r="F15" s="10"/>
      <c r="G15" s="10"/>
      <c r="H15" s="10"/>
      <c r="I15" s="10"/>
      <c r="J15" s="10"/>
      <c r="K15" s="10"/>
      <c r="L15" s="10">
        <v>6935.36</v>
      </c>
      <c r="M15" s="10">
        <v>23720.14</v>
      </c>
      <c r="N15" s="10">
        <v>23720.14</v>
      </c>
    </row>
    <row r="16" spans="1:14" x14ac:dyDescent="0.3">
      <c r="A16" s="8" t="s">
        <v>380</v>
      </c>
      <c r="B16" s="10"/>
      <c r="C16" s="10"/>
      <c r="D16" s="10"/>
      <c r="E16" s="10"/>
      <c r="F16" s="10">
        <v>5827.81</v>
      </c>
      <c r="G16" s="10"/>
      <c r="H16" s="10">
        <v>10033.790000000001</v>
      </c>
      <c r="I16" s="10"/>
      <c r="J16" s="10"/>
      <c r="K16" s="10">
        <v>10351.5</v>
      </c>
      <c r="L16" s="10">
        <v>9607.08</v>
      </c>
      <c r="M16" s="10">
        <v>35820.18</v>
      </c>
      <c r="N16" s="10">
        <v>35820.18</v>
      </c>
    </row>
    <row r="17" spans="1:14" x14ac:dyDescent="0.3">
      <c r="A17" s="8" t="s">
        <v>358</v>
      </c>
      <c r="B17" s="10">
        <v>24844.86</v>
      </c>
      <c r="C17" s="10">
        <v>22355.79</v>
      </c>
      <c r="D17" s="10">
        <v>29028.859999999997</v>
      </c>
      <c r="E17" s="10">
        <v>49714.280000000006</v>
      </c>
      <c r="F17" s="10">
        <v>72558.75</v>
      </c>
      <c r="G17" s="10">
        <v>49261.149999999994</v>
      </c>
      <c r="H17" s="10">
        <v>36668.49</v>
      </c>
      <c r="I17" s="10">
        <v>24228.53</v>
      </c>
      <c r="J17" s="10">
        <v>36592.81</v>
      </c>
      <c r="K17" s="10">
        <v>22353.91</v>
      </c>
      <c r="L17" s="10">
        <v>75801.569999999992</v>
      </c>
      <c r="M17" s="10">
        <v>443409</v>
      </c>
      <c r="N17" s="10">
        <v>443409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F o r n e c e d o r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 2 0 2 4 - 0 9 - 1 6 T 0 1 : 3 4 : 0 4 . 7 1 7 1 1 3 9 - 0 3 : 0 0 < / L a s t P r o c e s s e d T i m e > < / D a t a M o d e l i n g S a n d b o x . S e r i a l i z e d S a n d b o x E r r o r C a c h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F o r n e c e d o r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 F o r n e c e d o r e s 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 F o r n e c e d o r e s 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 V a l o r < / K e y > < / D i a g r a m O b j e c t K e y > < D i a g r a m O b j e c t K e y > < K e y > M e a s u r e s \ S o m a   d e   V a l o r \ T a g I n f o \ F � r m u l a < / K e y > < / D i a g r a m O b j e c t K e y > < D i a g r a m O b j e c t K e y > < K e y > M e a s u r e s \ S o m a   d e   V a l o r \ T a g I n f o \ V a l o r < / K e y > < / D i a g r a m O b j e c t K e y > < D i a g r a m O b j e c t K e y > < K e y > C o l u m n s \ I D < / K e y > < / D i a g r a m O b j e c t K e y > < D i a g r a m O b j e c t K e y > < K e y > C o l u m n s \ N o t a   F i s c a l < / K e y > < / D i a g r a m O b j e c t K e y > < D i a g r a m O b j e c t K e y > < K e y > C o l u m n s \ D a t a   E m i s s a o < / K e y > < / D i a g r a m O b j e c t K e y > < D i a g r a m O b j e c t K e y > < K e y > C o l u m n s \ N o m e   F o r n e c e d o r < / K e y > < / D i a g r a m O b j e c t K e y > < D i a g r a m O b j e c t K e y > < K e y > C o l u m n s \ V a l o r < / K e y > < / D i a g r a m O b j e c t K e y > < D i a g r a m O b j e c t K e y > < K e y > C o l u m n s \ D a t a   V e n c i m e n t o < / K e y > < / D i a g r a m O b j e c t K e y > < D i a g r a m O b j e c t K e y > < K e y > C o l u m n s \ F i l i a l < / K e y > < / D i a g r a m O b j e c t K e y > < D i a g r a m O b j e c t K e y > < K e y > C o l u m n s \ N o m e   F i l i a l < / K e y > < / D i a g r a m O b j e c t K e y > < D i a g r a m O b j e c t K e y > < K e y > C o l u m n s \ C e n t r o   d e   C u s t o < / K e y > < / D i a g r a m O b j e c t K e y > < D i a g r a m O b j e c t K e y > < K e y > C o l u m n s \ D e s c r i � � o   C u s t o < / K e y > < / D i a g r a m O b j e c t K e y > < D i a g r a m O b j e c t K e y > < K e y > C o l u m n s \ C o n d .   P a g t o < / K e y > < / D i a g r a m O b j e c t K e y > < D i a g r a m O b j e c t K e y > < K e y > C o l u m n s \ D i a s   V e n c t o < / K e y > < / D i a g r a m O b j e c t K e y > < D i a g r a m O b j e c t K e y > < K e y > L i n k s \ & l t ; C o l u m n s \ S o m a   d e   V a l o r & g t ; - & l t ; M e a s u r e s \ V a l o r & g t ; < / K e y > < / D i a g r a m O b j e c t K e y > < D i a g r a m O b j e c t K e y > < K e y > L i n k s \ & l t ; C o l u m n s \ S o m a   d e   V a l o r & g t ; - & l t ; M e a s u r e s \ V a l o r & g t ; \ C O L U M N < / K e y > < / D i a g r a m O b j e c t K e y > < D i a g r a m O b j e c t K e y > < K e y > L i n k s \ & l t ; C o l u m n s \ S o m a   d e   V a l o r & g t ; - & l t ; M e a s u r e s \ V a l o r & g t ; \ M E A S U R E 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 V a l o r 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 V a l o r \ T a g I n f o \ F � r m u l a 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 V a l o r \ T a g I n f o \ V a l o r 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 C o l u m n s \ N o t a   F i s c a l 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  E m i s s a o 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 F o r n e c e d o r 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  V e n c i m e n t o 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 C o l u m n s \ F i l i a l 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 F i l i a l 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 C o l u m n s \ C e n t r o   d e   C u s t o 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 C o l u m n s \ D e s c r i � � o   C u s t o 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 C o l u m n s \ C o n d .   P a g t o 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 C o l u m n s \ D i a s   V e n c t o 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 V a l o r & g t ; - & l t ; M e a s u r e s \ V a l o r & g t ; 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 V a l o r & g t ; - & l t ; M e a s u r e s \ V a l o r & g t ; \ C O L U M N 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 V a l o r & g t ; - & l t ; M e a s u r e s \ V a l o r & g t ; \ M E A S U R E 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 F o r n e c e d o r e s 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 F o r n e c e d o r e s 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 C o l u m n s \ N o t a   F i s c a l 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  E m i s s a o 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 F o r n e c e d o r 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  V e n c i m e n t o 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 C o l u m n s \ F i l i a l 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 F i l i a l 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 C o l u m n s \ C e n t r o   d e   C u s t o 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 C o l u m n s \ D e s c r i � � o   C u s t o 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 C o l u m n s \ C o n d .   P a g t o 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 C o l u m n s \ D i a s   V e n c t o 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F o r n e c e d o r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 5 8 < / i n t > < / v a l u e > < / i t e m > < i t e m > < k e y > < s t r i n g > N o t a   F i s c a l < / s t r i n g > < / k e y > < v a l u e > < i n t > 1 3 4 < / i n t > < / v a l u e > < / i t e m > < i t e m > < k e y > < s t r i n g > D a t a   E m i s s a o < / s t r i n g > < / k e y > < v a l u e > < i n t > 1 5 5 < / i n t > < / v a l u e > < / i t e m > < i t e m > < k e y > < s t r i n g > N o m e   F o r n e c e d o r < / s t r i n g > < / k e y > < v a l u e > < i n t > 1 9 8 < / i n t > < / v a l u e > < / i t e m > < i t e m > < k e y > < s t r i n g > V a l o r < / s t r i n g > < / k e y > < v a l u e > < i n t > 8 5 < / i n t > < / v a l u e > < / i t e m > < i t e m > < k e y > < s t r i n g > D a t a   V e n c i m e n t o < / s t r i n g > < / k e y > < v a l u e > < i n t > 1 8 5 < / i n t > < / v a l u e > < / i t e m > < i t e m > < k e y > < s t r i n g > F i l i a l < / s t r i n g > < / k e y > < v a l u e > < i n t > 7 9 < / i n t > < / v a l u e > < / i t e m > < i t e m > < k e y > < s t r i n g > N o m e   F i l i a l < / s t r i n g > < / k e y > < v a l u e > < i n t > 1 3 6 < / i n t > < / v a l u e > < / i t e m > < i t e m > < k e y > < s t r i n g > C e n t r o   d e   C u s t o < / s t r i n g > < / k e y > < v a l u e > < i n t > 1 7 7 < / i n t > < / v a l u e > < / i t e m > < i t e m > < k e y > < s t r i n g > D e s c r i � � o   C u s t o < / s t r i n g > < / k e y > < v a l u e > < i n t > 1 7 8 < / i n t > < / v a l u e > < / i t e m > < i t e m > < k e y > < s t r i n g > C o n d .   P a g t o < / s t r i n g > < / k e y > < v a l u e > < i n t > 1 4 5 < / i n t > < / v a l u e > < / i t e m > < i t e m > < k e y > < s t r i n g > D i a s   V e n c t o < / s t r i n g > < / k e y > < v a l u e > < i n t > 1 4 2 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 N o t a   F i s c a l < / s t r i n g > < / k e y > < v a l u e > < i n t > 1 < / i n t > < / v a l u e > < / i t e m > < i t e m > < k e y > < s t r i n g > D a t a   E m i s s a o < / s t r i n g > < / k e y > < v a l u e > < i n t > 2 < / i n t > < / v a l u e > < / i t e m > < i t e m > < k e y > < s t r i n g > N o m e   F o r n e c e d o r < / s t r i n g > < / k e y > < v a l u e > < i n t > 3 < / i n t > < / v a l u e > < / i t e m > < i t e m > < k e y > < s t r i n g > V a l o r < / s t r i n g > < / k e y > < v a l u e > < i n t > 4 < / i n t > < / v a l u e > < / i t e m > < i t e m > < k e y > < s t r i n g > D a t a   V e n c i m e n t o < / s t r i n g > < / k e y > < v a l u e > < i n t > 5 < / i n t > < / v a l u e > < / i t e m > < i t e m > < k e y > < s t r i n g > F i l i a l < / s t r i n g > < / k e y > < v a l u e > < i n t > 6 < / i n t > < / v a l u e > < / i t e m > < i t e m > < k e y > < s t r i n g > N o m e   F i l i a l < / s t r i n g > < / k e y > < v a l u e > < i n t > 7 < / i n t > < / v a l u e > < / i t e m > < i t e m > < k e y > < s t r i n g > C e n t r o   d e   C u s t o < / s t r i n g > < / k e y > < v a l u e > < i n t > 8 < / i n t > < / v a l u e > < / i t e m > < i t e m > < k e y > < s t r i n g > D e s c r i � � o   C u s t o < / s t r i n g > < / k e y > < v a l u e > < i n t > 9 < / i n t > < / v a l u e > < / i t e m > < i t e m > < k e y > < s t r i n g > C o n d .   P a g t o < / s t r i n g > < / k e y > < v a l u e > < i n t > 1 0 < / i n t > < / v a l u e > < / i t e m > < i t e m > < k e y > < s t r i n g > D i a s   V e n c t o < / s t r i n g > < / k e y > < v a l u e > < i n t > 1 1 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 F o r n e c e d o r e s 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 6 0 < / a : S i z e A t D p i 9 6 > < a : V i s i b l e > f a l s e 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966B76FB-28F9-45C0-BC4F-F3CE7675D620}">
  <ds:schemaRefs/>
</ds:datastoreItem>
</file>

<file path=customXml/itemProps10.xml><?xml version="1.0" encoding="utf-8"?>
<ds:datastoreItem xmlns:ds="http://schemas.openxmlformats.org/officeDocument/2006/customXml" ds:itemID="{549FD746-08DF-409E-8318-380A88824787}">
  <ds:schemaRefs/>
</ds:datastoreItem>
</file>

<file path=customXml/itemProps11.xml><?xml version="1.0" encoding="utf-8"?>
<ds:datastoreItem xmlns:ds="http://schemas.openxmlformats.org/officeDocument/2006/customXml" ds:itemID="{25285BE8-4EB8-4C8F-BD74-DA94EDAEC70C}">
  <ds:schemaRefs/>
</ds:datastoreItem>
</file>

<file path=customXml/itemProps12.xml><?xml version="1.0" encoding="utf-8"?>
<ds:datastoreItem xmlns:ds="http://schemas.openxmlformats.org/officeDocument/2006/customXml" ds:itemID="{50DE1437-DEB6-4783-B676-D169DA5354E0}">
  <ds:schemaRefs/>
</ds:datastoreItem>
</file>

<file path=customXml/itemProps13.xml><?xml version="1.0" encoding="utf-8"?>
<ds:datastoreItem xmlns:ds="http://schemas.openxmlformats.org/officeDocument/2006/customXml" ds:itemID="{D3B96E54-2ED6-48CD-8B37-AD5F9730C3BB}">
  <ds:schemaRefs/>
</ds:datastoreItem>
</file>

<file path=customXml/itemProps14.xml><?xml version="1.0" encoding="utf-8"?>
<ds:datastoreItem xmlns:ds="http://schemas.openxmlformats.org/officeDocument/2006/customXml" ds:itemID="{BBEE588C-5F36-4F43-B29E-1A726BA70AF6}">
  <ds:schemaRefs/>
</ds:datastoreItem>
</file>

<file path=customXml/itemProps15.xml><?xml version="1.0" encoding="utf-8"?>
<ds:datastoreItem xmlns:ds="http://schemas.openxmlformats.org/officeDocument/2006/customXml" ds:itemID="{329EEB21-02CC-4C51-A570-049E7A468E08}">
  <ds:schemaRefs/>
</ds:datastoreItem>
</file>

<file path=customXml/itemProps16.xml><?xml version="1.0" encoding="utf-8"?>
<ds:datastoreItem xmlns:ds="http://schemas.openxmlformats.org/officeDocument/2006/customXml" ds:itemID="{F9F9F25F-3D38-480D-896B-C84060779BBB}">
  <ds:schemaRefs/>
</ds:datastoreItem>
</file>

<file path=customXml/itemProps2.xml><?xml version="1.0" encoding="utf-8"?>
<ds:datastoreItem xmlns:ds="http://schemas.openxmlformats.org/officeDocument/2006/customXml" ds:itemID="{C79C37A9-D5F6-413D-AA8B-B54CDFE7EEF2}">
  <ds:schemaRefs/>
</ds:datastoreItem>
</file>

<file path=customXml/itemProps3.xml><?xml version="1.0" encoding="utf-8"?>
<ds:datastoreItem xmlns:ds="http://schemas.openxmlformats.org/officeDocument/2006/customXml" ds:itemID="{CF7E8946-1E03-4B2F-94D8-1101F50DBB72}">
  <ds:schemaRefs/>
</ds:datastoreItem>
</file>

<file path=customXml/itemProps4.xml><?xml version="1.0" encoding="utf-8"?>
<ds:datastoreItem xmlns:ds="http://schemas.openxmlformats.org/officeDocument/2006/customXml" ds:itemID="{4605FE29-2ADC-4171-A1DC-CC7F71E4362C}">
  <ds:schemaRefs/>
</ds:datastoreItem>
</file>

<file path=customXml/itemProps5.xml><?xml version="1.0" encoding="utf-8"?>
<ds:datastoreItem xmlns:ds="http://schemas.openxmlformats.org/officeDocument/2006/customXml" ds:itemID="{E8A3A341-EA55-4475-A5DA-29B6DA5A4DE4}">
  <ds:schemaRefs/>
</ds:datastoreItem>
</file>

<file path=customXml/itemProps6.xml><?xml version="1.0" encoding="utf-8"?>
<ds:datastoreItem xmlns:ds="http://schemas.openxmlformats.org/officeDocument/2006/customXml" ds:itemID="{6ADD9D02-653B-4644-AA8B-3E23F940399F}">
  <ds:schemaRefs/>
</ds:datastoreItem>
</file>

<file path=customXml/itemProps7.xml><?xml version="1.0" encoding="utf-8"?>
<ds:datastoreItem xmlns:ds="http://schemas.openxmlformats.org/officeDocument/2006/customXml" ds:itemID="{FFD20E2D-338E-4F72-B6CA-E433FBD6D081}">
  <ds:schemaRefs/>
</ds:datastoreItem>
</file>

<file path=customXml/itemProps8.xml><?xml version="1.0" encoding="utf-8"?>
<ds:datastoreItem xmlns:ds="http://schemas.openxmlformats.org/officeDocument/2006/customXml" ds:itemID="{F8274D8F-86CF-4286-81A1-86218774A3D8}">
  <ds:schemaRefs/>
</ds:datastoreItem>
</file>

<file path=customXml/itemProps9.xml><?xml version="1.0" encoding="utf-8"?>
<ds:datastoreItem xmlns:ds="http://schemas.openxmlformats.org/officeDocument/2006/customXml" ds:itemID="{F02EB659-D513-41B3-9FA8-C7E175FFEF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SEÇÃO 9</vt:lpstr>
      <vt:lpstr>Gráfico Dinâmico</vt:lpstr>
      <vt:lpstr>Vários Gráficos</vt:lpstr>
      <vt:lpstr>Dados GPT</vt:lpstr>
      <vt:lpstr>Dados</vt:lpstr>
      <vt:lpstr>Centro de Custo</vt:lpstr>
      <vt:lpstr>Resumo fornecedor</vt:lpstr>
      <vt:lpstr>Cond Pagto</vt:lpstr>
      <vt:lpstr>Pagto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Nunes</dc:creator>
  <cp:lastModifiedBy>Hugo Barreto Nunes</cp:lastModifiedBy>
  <cp:lastPrinted>2024-09-28T23:41:34Z</cp:lastPrinted>
  <dcterms:created xsi:type="dcterms:W3CDTF">2024-07-14T22:36:30Z</dcterms:created>
  <dcterms:modified xsi:type="dcterms:W3CDTF">2024-09-28T23:55:16Z</dcterms:modified>
</cp:coreProperties>
</file>